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Yvonne.Willecke\Desktop\Betriebserlaubnis\"/>
    </mc:Choice>
  </mc:AlternateContent>
  <bookViews>
    <workbookView xWindow="0" yWindow="0" windowWidth="25200" windowHeight="11850" tabRatio="805"/>
  </bookViews>
  <sheets>
    <sheet name="Einrichtung" sheetId="12" r:id="rId1"/>
    <sheet name="Personal" sheetId="13" r:id="rId2"/>
    <sheet name="Anlage zu 2.1 Personal" sheetId="16" r:id="rId3"/>
    <sheet name="Bogen für bis zu 6 Gruppen" sheetId="23" r:id="rId4"/>
    <sheet name="Bogen für bis zu 10 Gruppen" sheetId="24" r:id="rId5"/>
    <sheet name="Integrationsmaßnahmen" sheetId="26" r:id="rId6"/>
    <sheet name="Ausbildung&amp;Funktion" sheetId="29" r:id="rId7"/>
  </sheets>
  <definedNames>
    <definedName name="_xlnm.Print_Area" localSheetId="2">'Anlage zu 2.1 Personal'!$A$1:$H$39</definedName>
    <definedName name="_xlnm.Print_Area" localSheetId="1">Personal!$A$1:$H$154</definedName>
    <definedName name="_xlnm.Print_Titles" localSheetId="2">'Anlage zu 2.1 Personal'!#REF!</definedName>
  </definedNames>
  <calcPr calcId="162913"/>
</workbook>
</file>

<file path=xl/calcChain.xml><?xml version="1.0" encoding="utf-8"?>
<calcChain xmlns="http://schemas.openxmlformats.org/spreadsheetml/2006/main">
  <c r="H37" i="24" l="1"/>
  <c r="H40" i="23"/>
  <c r="C51" i="23"/>
  <c r="H7" i="16" l="1"/>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6" i="16"/>
  <c r="H95" i="13"/>
  <c r="H96" i="13"/>
  <c r="H97" i="13"/>
  <c r="H98" i="13"/>
  <c r="H99" i="13"/>
  <c r="H100" i="13"/>
  <c r="H101" i="13"/>
  <c r="H102" i="13"/>
  <c r="H103" i="13"/>
  <c r="H104" i="13"/>
  <c r="H105" i="13"/>
  <c r="H106" i="13"/>
  <c r="H107" i="13"/>
  <c r="H108" i="13"/>
  <c r="H109" i="13"/>
  <c r="H110" i="13"/>
  <c r="H94" i="13"/>
  <c r="H41" i="13"/>
  <c r="H42" i="13"/>
  <c r="H43" i="13"/>
  <c r="H44" i="13"/>
  <c r="H45" i="13"/>
  <c r="H46" i="13"/>
  <c r="H47" i="13"/>
  <c r="H48" i="13"/>
  <c r="H49" i="13"/>
  <c r="H50" i="13"/>
  <c r="H51" i="13"/>
  <c r="H52" i="13"/>
  <c r="H53" i="13"/>
  <c r="H54" i="13"/>
  <c r="H55" i="13"/>
  <c r="H56" i="13"/>
  <c r="H57" i="13"/>
  <c r="H58" i="13"/>
  <c r="H59" i="13"/>
  <c r="H60" i="13"/>
  <c r="H61" i="13"/>
  <c r="H40" i="13"/>
  <c r="I67" i="24" l="1"/>
  <c r="I68" i="24"/>
  <c r="I69" i="24"/>
  <c r="I70" i="24"/>
  <c r="I71" i="24"/>
  <c r="I72" i="24"/>
  <c r="I73" i="24"/>
  <c r="I66" i="24"/>
  <c r="I63" i="24"/>
  <c r="I56" i="24"/>
  <c r="I57" i="24"/>
  <c r="I58" i="24"/>
  <c r="I59" i="24"/>
  <c r="I60" i="24"/>
  <c r="I61" i="24"/>
  <c r="I62" i="24"/>
  <c r="I55" i="24"/>
  <c r="I41" i="24"/>
  <c r="I42" i="24"/>
  <c r="I43" i="24"/>
  <c r="I44" i="24"/>
  <c r="I45" i="24"/>
  <c r="I46" i="24"/>
  <c r="I47" i="24"/>
  <c r="I40" i="24"/>
  <c r="I30" i="24"/>
  <c r="I31" i="24"/>
  <c r="I32" i="24"/>
  <c r="I33" i="24"/>
  <c r="I34" i="24"/>
  <c r="I35" i="24"/>
  <c r="I36" i="24"/>
  <c r="I29" i="24"/>
  <c r="I44" i="23"/>
  <c r="I45" i="23"/>
  <c r="I46" i="23"/>
  <c r="I47" i="23"/>
  <c r="I48" i="23"/>
  <c r="I49" i="23"/>
  <c r="I50" i="23"/>
  <c r="I43" i="23"/>
  <c r="I33" i="23"/>
  <c r="I34" i="23"/>
  <c r="I35" i="23"/>
  <c r="I36" i="23"/>
  <c r="I37" i="23"/>
  <c r="I38" i="23"/>
  <c r="I39" i="23"/>
  <c r="I32" i="23"/>
  <c r="D40" i="23"/>
  <c r="I40" i="23" l="1"/>
  <c r="I37" i="24"/>
  <c r="G132" i="13"/>
  <c r="G7" i="26" l="1"/>
  <c r="H39" i="16" l="1"/>
  <c r="H63" i="13" s="1"/>
  <c r="G39" i="16"/>
  <c r="C19" i="13" l="1"/>
  <c r="G86" i="13" l="1"/>
  <c r="G9" i="26" l="1"/>
  <c r="G8" i="26"/>
  <c r="G10" i="26" l="1"/>
  <c r="I74" i="24"/>
  <c r="H74" i="24"/>
  <c r="C74" i="24"/>
  <c r="D73" i="24"/>
  <c r="D72" i="24"/>
  <c r="D71" i="24"/>
  <c r="D70" i="24"/>
  <c r="D69" i="24"/>
  <c r="D68" i="24"/>
  <c r="D67" i="24"/>
  <c r="D66" i="24"/>
  <c r="C63" i="24"/>
  <c r="D62" i="24"/>
  <c r="D61" i="24"/>
  <c r="D60" i="24"/>
  <c r="D59" i="24"/>
  <c r="D58" i="24"/>
  <c r="D57" i="24"/>
  <c r="D56" i="24"/>
  <c r="D55" i="24"/>
  <c r="I48" i="24"/>
  <c r="H48" i="24"/>
  <c r="C48" i="24"/>
  <c r="D47" i="24"/>
  <c r="D46" i="24"/>
  <c r="D45" i="24"/>
  <c r="D44" i="24"/>
  <c r="D43" i="24"/>
  <c r="D42" i="24"/>
  <c r="D41" i="24"/>
  <c r="D40" i="24"/>
  <c r="C37" i="24"/>
  <c r="D36" i="24"/>
  <c r="D35" i="24"/>
  <c r="D34" i="24"/>
  <c r="D33" i="24"/>
  <c r="D32" i="24"/>
  <c r="D31" i="24"/>
  <c r="D30" i="24"/>
  <c r="D29" i="24"/>
  <c r="H23" i="24"/>
  <c r="C23" i="24"/>
  <c r="I22" i="24"/>
  <c r="D22" i="24"/>
  <c r="I21" i="24"/>
  <c r="D21" i="24"/>
  <c r="I20" i="24"/>
  <c r="D20" i="24"/>
  <c r="I19" i="24"/>
  <c r="D19" i="24"/>
  <c r="I18" i="24"/>
  <c r="D18" i="24"/>
  <c r="I17" i="24"/>
  <c r="D17" i="24"/>
  <c r="I16" i="24"/>
  <c r="D16" i="24"/>
  <c r="I15" i="24"/>
  <c r="D15" i="24"/>
  <c r="H23" i="23"/>
  <c r="I22" i="23"/>
  <c r="I21" i="23"/>
  <c r="I20" i="23"/>
  <c r="I19" i="23"/>
  <c r="I18" i="23"/>
  <c r="I17" i="23"/>
  <c r="I16" i="23"/>
  <c r="I15" i="23"/>
  <c r="C23" i="23"/>
  <c r="D22" i="23"/>
  <c r="D21" i="23"/>
  <c r="D20" i="23"/>
  <c r="D19" i="23"/>
  <c r="D18" i="23"/>
  <c r="D17" i="23"/>
  <c r="D16" i="23"/>
  <c r="D15" i="23"/>
  <c r="I51" i="23"/>
  <c r="H51" i="23"/>
  <c r="D50" i="23"/>
  <c r="D49" i="23"/>
  <c r="D48" i="23"/>
  <c r="D47" i="23"/>
  <c r="D46" i="23"/>
  <c r="D45" i="23"/>
  <c r="D44" i="23"/>
  <c r="D43" i="23"/>
  <c r="C40" i="23"/>
  <c r="D39" i="23"/>
  <c r="D38" i="23"/>
  <c r="D37" i="23"/>
  <c r="D36" i="23"/>
  <c r="D35" i="23"/>
  <c r="D34" i="23"/>
  <c r="D33" i="23"/>
  <c r="D32" i="23"/>
  <c r="C71" i="13" l="1"/>
  <c r="H71" i="13"/>
  <c r="I23" i="24"/>
  <c r="D23" i="24"/>
  <c r="D63" i="24"/>
  <c r="D48" i="24"/>
  <c r="D74" i="24"/>
  <c r="D37" i="24"/>
  <c r="I23" i="23"/>
  <c r="D23" i="23"/>
  <c r="D51" i="23"/>
  <c r="G147" i="13" l="1"/>
  <c r="G131" i="13" l="1"/>
  <c r="G133" i="13" s="1"/>
  <c r="G62" i="13" l="1"/>
  <c r="G111" i="13"/>
  <c r="H111" i="13" l="1"/>
  <c r="H69" i="13" l="1"/>
  <c r="C69" i="13"/>
  <c r="H62" i="13"/>
  <c r="H64" i="13" l="1"/>
  <c r="C18" i="13"/>
  <c r="E17" i="13"/>
  <c r="E16" i="13"/>
  <c r="E15" i="13"/>
  <c r="E14" i="13"/>
  <c r="E13" i="13"/>
  <c r="E12" i="13"/>
  <c r="E11" i="13"/>
  <c r="E10" i="13"/>
  <c r="E9" i="13"/>
  <c r="E8" i="13"/>
  <c r="E7" i="13"/>
  <c r="E6" i="13"/>
  <c r="C67" i="13" l="1"/>
  <c r="H67" i="13"/>
  <c r="E20" i="13"/>
  <c r="E25" i="13" s="1"/>
  <c r="B25" i="13" l="1"/>
  <c r="B27" i="13"/>
  <c r="E24" i="13"/>
  <c r="E28" i="13" s="1"/>
  <c r="H70" i="13" s="1"/>
  <c r="B24" i="13"/>
  <c r="B28" i="13" l="1"/>
  <c r="G88" i="13"/>
  <c r="H68" i="13" s="1"/>
  <c r="H72" i="13" s="1"/>
  <c r="B26" i="13"/>
  <c r="C70" i="13" l="1"/>
  <c r="G87" i="13"/>
  <c r="C68" i="13" s="1"/>
  <c r="C72" i="13" l="1"/>
</calcChain>
</file>

<file path=xl/sharedStrings.xml><?xml version="1.0" encoding="utf-8"?>
<sst xmlns="http://schemas.openxmlformats.org/spreadsheetml/2006/main" count="431" uniqueCount="194">
  <si>
    <t>Altersgruppe</t>
  </si>
  <si>
    <t>0-3 Jahre</t>
  </si>
  <si>
    <t xml:space="preserve">3- 6 Jahre </t>
  </si>
  <si>
    <t>Schulalter</t>
  </si>
  <si>
    <t>Name:</t>
  </si>
  <si>
    <t>Straße/Hausnr.:</t>
  </si>
  <si>
    <t>PLZ/Ort:</t>
  </si>
  <si>
    <t>E-Mail:</t>
  </si>
  <si>
    <t>Telefon:</t>
  </si>
  <si>
    <t>Täglich (Montag bis Freitag)</t>
  </si>
  <si>
    <t>von</t>
  </si>
  <si>
    <t>bis</t>
  </si>
  <si>
    <t xml:space="preserve">Geburtsjahr </t>
  </si>
  <si>
    <t>wöchentliche Arbeitszeit</t>
  </si>
  <si>
    <t>Name, Vorname</t>
  </si>
  <si>
    <t>Mindestpersonalbedarf nach § 25c Abs. 1 und 2 HKJGB:</t>
  </si>
  <si>
    <t>Betreuungs-mittelwert*</t>
  </si>
  <si>
    <t xml:space="preserve">*  Betreuungsmittelwerte der vertragl. oder satzungsgemäß vereinbarten wöchentl. Betreuungszeit der Kinder (bis zu 25 Std. = 22,5 Std.; mehr als 25 bis zu 35 Std.= 30 Std.; mehr als 35  bis unter 45 Std. = 42,5 Std.; 45 Std. und mehr = 50 Std.) </t>
  </si>
  <si>
    <t>Faktor</t>
  </si>
  <si>
    <t>Kinder 0-2 Jahre</t>
  </si>
  <si>
    <t xml:space="preserve">Kinder 2-3 Jahre </t>
  </si>
  <si>
    <t>Kinder 3-6 Jahre</t>
  </si>
  <si>
    <t>Kinder im Schulalter</t>
  </si>
  <si>
    <t>Gruppe 1</t>
  </si>
  <si>
    <t>Gruppe 2</t>
  </si>
  <si>
    <t>Gruppe 3</t>
  </si>
  <si>
    <t>Gruppe 4</t>
  </si>
  <si>
    <t>Gruppe 5</t>
  </si>
  <si>
    <t>Ort, Datum</t>
  </si>
  <si>
    <t xml:space="preserve">Sonstige Regelungen:                                                                </t>
  </si>
  <si>
    <t>Fax:</t>
  </si>
  <si>
    <t>Einstellungs-datum</t>
  </si>
  <si>
    <t xml:space="preserve">1.  Angaben zur Berechnung des Mindestpersonalbedarfs der Tageseinrichtung </t>
  </si>
  <si>
    <t>2.  Angaben zum Personal der Tageseinrichtung</t>
  </si>
  <si>
    <t xml:space="preserve"> Erläuterung:</t>
  </si>
  <si>
    <t>Angaben zum Träger:</t>
  </si>
  <si>
    <t>Angaben zur Tageseinrichtung:</t>
  </si>
  <si>
    <t xml:space="preserve">Rechtsverbindliche Unterschrift des Trägers </t>
  </si>
  <si>
    <t>Stempel</t>
  </si>
  <si>
    <t>Ausbildung**</t>
  </si>
  <si>
    <t>Funktion***</t>
  </si>
  <si>
    <t>Schlüssel</t>
  </si>
  <si>
    <t>Einrichtungsleitung</t>
  </si>
  <si>
    <t>Hauswirtschaftskräfte</t>
  </si>
  <si>
    <t>Ohne pädagogische Ausbildung</t>
  </si>
  <si>
    <t>Bei Bedarf bitte ein weiteres Blatt als Anlage beifügen.</t>
  </si>
  <si>
    <t>Summen Personal:</t>
  </si>
  <si>
    <t xml:space="preserve">Summen: </t>
  </si>
  <si>
    <t>Die im folgenden erhobenen personenbezogenen Daten sind verpflichtende Angaben nach § 47 SGB VIII in Verbindung mit den §§ 15 und 18  HKJGB. Sie werden ausschließlich zum Zweck der Aufgabenerfüllung zum Schutz von Kindern in Tageseinrichtungen verwendet und ggf. in einem automatisierten Verfahren gespeichert. Die betroffenen Personen sind hiervon in geeigneter Weise in Kenntnis zu setzen.</t>
  </si>
  <si>
    <t>Die Erläuterungen zu "Führungszeugnis vom*", "Ausbildung**" und "Funktion***" finden Sie auf der Seite 4.</t>
  </si>
  <si>
    <t>Führungs-zeugnis liegt vor (vom)*</t>
  </si>
  <si>
    <t>Summe vertragl. aufgenommene Kinder</t>
  </si>
  <si>
    <t>Einrichtungsdaten - Berechnung Personalbedarf und Gruppengröße gem. §§ 25, 25 a-d HKJGB</t>
  </si>
  <si>
    <t>Datum oder Stichtag:</t>
  </si>
  <si>
    <t>Betreuungs-mittelwert</t>
  </si>
  <si>
    <t>* Lt. Vereinbarung zur Integration (4.6) ist bei der Berechnung des Mindestpersonalbedarfs von einer vollbelegten Gruppe auszugehen.</t>
  </si>
  <si>
    <t>Mindestpersonalbedarf nach §25c Abs. 1 und 2 HKJGB und der Vereinbarung Integration 4.6*</t>
  </si>
  <si>
    <t>Anzahl red. Plätze **</t>
  </si>
  <si>
    <t>Fachkraftfaktor/Altersgruppe</t>
  </si>
  <si>
    <t>Personalbedarf für bewilligte Integrationsmaßnahmen</t>
  </si>
  <si>
    <t>─  Die Gruppengröße in den Krippengruppen bei der Aufnahme von einem Kind mit Behinderung beträgt 11, bei der Aufnahme von zwei Kindern 10 Kinder insgesamt.</t>
  </si>
  <si>
    <t>Kinder 0-2 Jahre mit Integrationsmaßnahme</t>
  </si>
  <si>
    <t>Kinder 2-3 Jahre mit Integrationsmaßnahme</t>
  </si>
  <si>
    <t>Kinder im Schulalter mit Integrationsmaßnahme</t>
  </si>
  <si>
    <t>Gruppe 6</t>
  </si>
  <si>
    <t>Gruppe 7</t>
  </si>
  <si>
    <t>Gruppe 8</t>
  </si>
  <si>
    <t>Gruppe 9</t>
  </si>
  <si>
    <t>Gruppe 10</t>
  </si>
  <si>
    <t>Angaben zur Tageseinrichtung und zum Träger</t>
  </si>
  <si>
    <t>Angaben zu Öffnungszeiten der Tageseinrichtung insgesamt</t>
  </si>
  <si>
    <t>Ansprechpartner/in bei Rückfragen</t>
  </si>
  <si>
    <t>Hinweis: Bitte die grau getönten Felder auszufüllen.</t>
  </si>
  <si>
    <t>─  Die Gruppengröße darf bei der Aufnahme von Kindern mit Behinderung im Kindergarten und Hort 20 nicht überschreiten.</t>
  </si>
  <si>
    <t>2.1  Angaben zum pädagogischen Personal (§ 25c i.V. mit § 25b HKJGB):</t>
  </si>
  <si>
    <t>2.4  Angaben zum weiteren pädagogischen Personal für BeFö</t>
  </si>
  <si>
    <t>Rahmenkapazität laut BE:</t>
  </si>
  <si>
    <t>* betr. gleichzeitig anwesende Kinder in der Gruppe. Wenn gleichaltrige Kinder bzw. Kindergarten- und Schulkinder sich einen Platz teilen (Platzsharing), sind diese als ein Kind einzutragen. Wenn sich Kinder unterschiedlicher Altersstufen einen Platz teilen, ist der Gruppenfaktor des jeweils jüngsten Kindes zu berücksichtigen.</t>
  </si>
  <si>
    <t>Anwesende Kinder*</t>
  </si>
  <si>
    <t>** Kontrollsumme darf den Wert 25 nicht übersteigen</t>
  </si>
  <si>
    <t xml:space="preserve">Kontroll-summe** </t>
  </si>
  <si>
    <t>Kontroll-summe**</t>
  </si>
  <si>
    <t>Maximale Gruppengröße 25 Kinder; dabei zählen:</t>
  </si>
  <si>
    <t>~ Kinder bis zum vollendeten 2. Lebensjahr mit dem Faktor 2,5; Kinder mit Integrationsmaßnahme mit Faktor 5</t>
  </si>
  <si>
    <t>~ Kinder vom vollendeten 2. bis zum vollendeten 3. Lebensjahr mit Faktor 1,5; Kinder mit Integrationsmaßnahme mit Faktor 3</t>
  </si>
  <si>
    <t>~ Kinder vom vollendeten 3. Lebensj. bis Schuleintritt bzw. im Schulalter mit Faktor 1; Kinder mit Integrationsmaßnahme mit Faktor 3</t>
  </si>
  <si>
    <r>
      <rPr>
        <b/>
        <u/>
        <sz val="11"/>
        <color theme="1"/>
        <rFont val="Arial"/>
        <family val="2"/>
        <scheme val="minor"/>
      </rPr>
      <t>Achtung:</t>
    </r>
    <r>
      <rPr>
        <b/>
        <sz val="11"/>
        <color theme="1"/>
        <rFont val="Arial"/>
        <family val="2"/>
        <scheme val="minor"/>
      </rPr>
      <t xml:space="preserve"> In Krippengruppen nicht mehr als 12 Kinder!</t>
    </r>
  </si>
  <si>
    <r>
      <t>3.  Arbeitshilfe zur Berechnung der Gruppengröße und -zusammensetzung nach § 25d Abs. 1 HKJGB</t>
    </r>
    <r>
      <rPr>
        <b/>
        <sz val="12"/>
        <color theme="1"/>
        <rFont val="Arial"/>
        <family val="2"/>
        <scheme val="minor"/>
      </rPr>
      <t xml:space="preserve"> (1 - 6 Gruppen)</t>
    </r>
  </si>
  <si>
    <t>davon anrechenbare Fachkraftstunden</t>
  </si>
  <si>
    <t>Angabe zum Fachkraftstatus</t>
  </si>
  <si>
    <r>
      <rPr>
        <b/>
        <sz val="11"/>
        <color rgb="FFFF0000"/>
        <rFont val="Arial"/>
        <family val="2"/>
        <scheme val="minor"/>
      </rPr>
      <t>Funktion</t>
    </r>
    <r>
      <rPr>
        <b/>
        <sz val="11"/>
        <color theme="1"/>
        <rFont val="Arial"/>
        <family val="2"/>
        <scheme val="minor"/>
      </rPr>
      <t xml:space="preserve"> (Nur Schlüssel 1-4 zählen ausnahmslos als Fachkraft</t>
    </r>
  </si>
  <si>
    <t xml:space="preserve">staatlich anerkannte Erzieher_innen </t>
  </si>
  <si>
    <t>staatlich anerkannte Heilpädagog_innen</t>
  </si>
  <si>
    <t>Fachkraft als Gruppenleitung</t>
  </si>
  <si>
    <t xml:space="preserve">Sozialpädagog_innen grad. </t>
  </si>
  <si>
    <t>Fachkraft in der Gruppe</t>
  </si>
  <si>
    <t>Sozialarbeiter_innen grad.</t>
  </si>
  <si>
    <t>Fachkraftstunden Integrationsmaßnahmen gem. Punkt 5, Vereinbarung zur Integration</t>
  </si>
  <si>
    <t>Diplompädagog_innnen (BA)</t>
  </si>
  <si>
    <t>Diplom-Sozialpädagog_innen (FH)</t>
  </si>
  <si>
    <t>Diplom-Sozialarbeiter_innen (FH)</t>
  </si>
  <si>
    <t>BeFö</t>
  </si>
  <si>
    <t>Diplom-Heilpädagog_innen (FH)</t>
  </si>
  <si>
    <t>sonstige Zusatzkräfte (z. B. Vorpraktikant_innen, Aushilfen etc.)</t>
  </si>
  <si>
    <t>Diplom-Pädagog_innen</t>
  </si>
  <si>
    <t>Hauswirtschaft</t>
  </si>
  <si>
    <t>Personen mit der Befähigung zur Ausübung des Lehramtes an Grundschulen</t>
  </si>
  <si>
    <t>Personen mit der Befähigung zur Ausübung des Lehramtes an Förderschulen</t>
  </si>
  <si>
    <t>staatlich anerkannte Kindheitspädagog_innen</t>
  </si>
  <si>
    <t>staatlich anerkannte Heilerziehungspfleger_innen</t>
  </si>
  <si>
    <t xml:space="preserve">Mit der Mitarbeit in einer Kindergruppe können über die in Abs. 1 genannten Fachkräfte hinaus folgende Fachkräfte betraut werden: </t>
  </si>
  <si>
    <t>Personen mit fachfremder Ausbildung im In- oder Ausland und einschlägiger Berufserfahrung bei gleichzeitiger Auflage, eine sozialpädagogische Ausbildung aufzunehmen</t>
  </si>
  <si>
    <t>werden mit 50% ihrer Wochenarbeitszeit als Fachkraft anerkannt</t>
  </si>
  <si>
    <t>staatlich anerkannte Kinderpfleger_innen</t>
  </si>
  <si>
    <t>staatlich geprüfte Sozialassistent_innen</t>
  </si>
  <si>
    <t xml:space="preserve">Personen mit fachfremder Ausbildung im In- oder Ausland unter Einhaltung best. Voraussetzungen* </t>
  </si>
  <si>
    <t xml:space="preserve">Als Fachkräfte gelten auch Personen, die am 12.07.2001 in einer Tageseinrichtung als Fachkräfte eingesetzt waren, ohne die Voraussetzungen des Abs. 1 zu erfüllen. </t>
  </si>
  <si>
    <t>Antrag auf Anerkennung als Fachkraft erforderlich</t>
  </si>
  <si>
    <r>
      <t xml:space="preserve">Anlage zu    </t>
    </r>
    <r>
      <rPr>
        <b/>
        <i/>
        <u/>
        <sz val="12"/>
        <color theme="1"/>
        <rFont val="Arial"/>
        <family val="2"/>
        <scheme val="minor"/>
      </rPr>
      <t xml:space="preserve">2.1  Angaben zum pädagogischen Personal   </t>
    </r>
    <r>
      <rPr>
        <b/>
        <u/>
        <sz val="12"/>
        <color theme="1"/>
        <rFont val="Arial"/>
        <family val="2"/>
        <scheme val="minor"/>
      </rPr>
      <t xml:space="preserve"> - Ergänzung der Liste "Personal"  </t>
    </r>
  </si>
  <si>
    <t>davon anrechenbare Fachkraftstd.</t>
  </si>
  <si>
    <t xml:space="preserve">4. Bewilligte INTEGRATIONSMAßNAHMEN - Angaben zur Berechnung des Mindestpersonalbedarfs </t>
  </si>
  <si>
    <r>
      <t xml:space="preserve">Anzahl </t>
    </r>
    <r>
      <rPr>
        <b/>
        <u/>
        <sz val="11"/>
        <color theme="1"/>
        <rFont val="Arial"/>
        <family val="2"/>
        <scheme val="minor"/>
      </rPr>
      <t>bewilligter</t>
    </r>
    <r>
      <rPr>
        <b/>
        <sz val="11"/>
        <color theme="1"/>
        <rFont val="Arial"/>
        <family val="2"/>
        <scheme val="minor"/>
      </rPr>
      <t xml:space="preserve"> Integrations-maßnahmen</t>
    </r>
  </si>
  <si>
    <r>
      <t xml:space="preserve">zusätzl. </t>
    </r>
    <r>
      <rPr>
        <b/>
        <u/>
        <sz val="11"/>
        <color theme="1"/>
        <rFont val="Arial"/>
        <family val="2"/>
        <scheme val="minor"/>
      </rPr>
      <t>bewilligte</t>
    </r>
    <r>
      <rPr>
        <b/>
        <sz val="11"/>
        <color theme="1"/>
        <rFont val="Arial"/>
        <family val="2"/>
        <scheme val="minor"/>
      </rPr>
      <t xml:space="preserve"> Fach-kraft-Std/Woche für alle Integrationsmaßnahmen</t>
    </r>
  </si>
  <si>
    <t>erforderliche Fachkraft-Std./Woche</t>
  </si>
  <si>
    <r>
      <rPr>
        <u/>
        <sz val="11"/>
        <color theme="1"/>
        <rFont val="Arial"/>
        <family val="2"/>
        <scheme val="minor"/>
      </rPr>
      <t>Hinweis</t>
    </r>
    <r>
      <rPr>
        <sz val="11"/>
        <color theme="1"/>
        <rFont val="Arial"/>
        <family val="2"/>
        <scheme val="minor"/>
      </rPr>
      <t>: Bitte die grau getönten Felder auszufüllen.</t>
    </r>
  </si>
  <si>
    <t xml:space="preserve">**Lt. Vereinbarung zur Integration (4.5) gelten in der Regel folgende Gruppenreduzierungen: </t>
  </si>
  <si>
    <t>Netto-Mindestpersonalbedarf</t>
  </si>
  <si>
    <t>Fachkraftfaktor</t>
  </si>
  <si>
    <t>vertragl. aufgenommene Kinder **</t>
  </si>
  <si>
    <t xml:space="preserve">Mindestfachkraft-stunden pro Woche </t>
  </si>
  <si>
    <t>Führungszeugnis liegt vor (vom)*</t>
  </si>
  <si>
    <r>
      <t xml:space="preserve">** 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9"/>
        <color theme="1"/>
        <rFont val="Arial"/>
        <family val="2"/>
        <scheme val="minor"/>
      </rPr>
      <t>Beispiel</t>
    </r>
    <r>
      <rPr>
        <sz val="9"/>
        <color theme="1"/>
        <rFont val="Arial"/>
        <family val="2"/>
        <scheme val="minor"/>
      </rPr>
      <t>: 1 U3-Kind und ein Schulkind teilen sich einen Platz: Das U3-Kind "besetzt" den Platz am Vormittag mit 27,5 Std./Woche (7.30 Uhr bis 13.00 Uhr), das Schulkind ab Mittag mit 20 Std./Woche (13.00 - 17.00 Uhr). Beide Kinder gelten bei der Personalberechnung als ein U3-Kind mit dem Betreuungsmittelwert 50 Std./Woche.</t>
    </r>
  </si>
  <si>
    <t xml:space="preserve">*** Nach § 25c Abs. 3 sind für die Leitungstätigkeit zusätzliche Zeiten im Umfang von 20 % des Netto-Mindestpersonalbedarfs vorzuhalten, jedoch höchstens im Umfang von 1,5 Vollzeitstellen. Hier wird die entsprechende Höchst-Stundenzahl genannt. </t>
  </si>
  <si>
    <t>Summe Personal Anlage*:</t>
  </si>
  <si>
    <t>Einstellungsdatum</t>
  </si>
  <si>
    <t>Angaben Arbeitsstunden:</t>
  </si>
  <si>
    <t>Summe fachfremdes Personal (s. 2.2):</t>
  </si>
  <si>
    <t>Summe weiteres Personal für Integration etc. (s. 2.3):</t>
  </si>
  <si>
    <r>
      <t>*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Führungszeugnisse sind von dem Träger der Einrichtung in regelmäßigen Abständen erneut anzufordern und zu prüfen.</t>
    </r>
    <r>
      <rPr>
        <b/>
        <sz val="9"/>
        <color theme="1"/>
        <rFont val="Arial"/>
        <family val="2"/>
        <scheme val="minor"/>
      </rPr>
      <t xml:space="preserve"> In die Spalte bitte Datum des letzten Führungszeugnisses eintragen. </t>
    </r>
    <r>
      <rPr>
        <sz val="9"/>
        <color theme="1"/>
        <rFont val="Arial"/>
        <family val="2"/>
        <scheme val="minor"/>
      </rPr>
      <t xml:space="preserve">Achtung: Bitte keine Führungszeugnisse als Anlage beifügen. Deren Vorliegen beim Träger wird mit der Trägererklärung bestätigt! Die Bestimmungen zum Datenschutz nach § 72a Abs. 5 SGB VIII sind zu beachten. </t>
    </r>
  </si>
  <si>
    <r>
      <t>***</t>
    </r>
    <r>
      <rPr>
        <b/>
        <sz val="9"/>
        <color rgb="FFFF0000"/>
        <rFont val="Arial"/>
        <family val="2"/>
        <scheme val="minor"/>
      </rPr>
      <t>Eine Übersicht über die Schlüssel für die Funktionen finden Sie auf dem excel-Blatt "Schlüssel Ausbildung &amp; Funktion"</t>
    </r>
    <r>
      <rPr>
        <sz val="9"/>
        <color rgb="FFFF0000"/>
        <rFont val="Arial"/>
        <family val="2"/>
        <scheme val="minor"/>
      </rPr>
      <t>.</t>
    </r>
  </si>
  <si>
    <t>** Falls Mitarbeitende mehrere Funktionen wahrnehmen, weisen Sie diese Personen bitte mehrfach - getrennt nach der Funktion - aus und geben jeweils die Stundenzahl/Woche an, die für die betreffende Funktion eingesetzt werden.</t>
  </si>
  <si>
    <t>Summe Arbeitsstunden****:</t>
  </si>
  <si>
    <t>Schlüssel zu Ausbildung und Funktion der Fachkräfte</t>
  </si>
  <si>
    <r>
      <rPr>
        <b/>
        <sz val="12"/>
        <color rgb="FFFF0000"/>
        <rFont val="Arial"/>
        <family val="2"/>
        <scheme val="minor"/>
      </rPr>
      <t>Ausbildung</t>
    </r>
    <r>
      <rPr>
        <b/>
        <sz val="12"/>
        <color theme="1"/>
        <rFont val="Arial"/>
        <family val="2"/>
        <scheme val="minor"/>
      </rPr>
      <t>sabschluss</t>
    </r>
  </si>
  <si>
    <t>zusätzliche Personalbedarf für bewilligte Integrationsmaßnahmen (s. 4.):</t>
  </si>
  <si>
    <t>wöchentliche Sollarbeitszeit einer Vollzeitstelle für die Leitungskraft:</t>
  </si>
  <si>
    <t>Rahmenkapazität laut BE</t>
  </si>
  <si>
    <t>**** Arbeitszeit im Rahmen von BeFö wird nicht auf den Mindestpersonalbedarf nach § 25c Abs. 1-3 HKJGB angerechnet.</t>
  </si>
  <si>
    <t>2.5  Angaben zum weiteren Personal (Hauswirtschaftskraft etc.):</t>
  </si>
  <si>
    <t>2.3 Angaben zum weiteren pädagogischen Personal für Integrationsmaßnahmen und Sprachbildung:</t>
  </si>
  <si>
    <t>Summe Übergangsregelung:</t>
  </si>
  <si>
    <t>22 % Ausfallzeit zusätzlich zum Netto-Mindestpersonalbedarf:</t>
  </si>
  <si>
    <t>Zwischensumme:</t>
  </si>
  <si>
    <t>20 % Leitungszeit zusätzl. zum Netto-Mindestpersonalbedarf:</t>
  </si>
  <si>
    <t>Summe:</t>
  </si>
  <si>
    <t>Netto-Mindestpersonalbedarf:</t>
  </si>
  <si>
    <t>15 % Ausfallzeit zusätzlich zum Netto-Mindestpersonalbedarf:</t>
  </si>
  <si>
    <t>werden mit 30% ihrer Wochenarbeitszeit als Fachkraft anerkannt</t>
  </si>
  <si>
    <t>werden mit 70% ihrer Wochenarbeitszeit als Fachkraft anerkannt</t>
  </si>
  <si>
    <t>Sprachbildung / Sprachförderung</t>
  </si>
  <si>
    <t>Übergangsvorschrift nach § 57 Abs. 1 HKJGB:</t>
  </si>
  <si>
    <t>Neuregelung ab 01.08.2020:</t>
  </si>
  <si>
    <t>Summe gesamt:</t>
  </si>
  <si>
    <t xml:space="preserve">Personen, die im Rahmen ihrer berufsqualifizierenden Ausbildung oder ihres berufsqualifizierenden Studiengangs ein Anerkennungsjahr absolvieren </t>
  </si>
  <si>
    <t>Differenz:</t>
  </si>
  <si>
    <t>Besondere Förderung (BeFö)*:</t>
  </si>
  <si>
    <t>Anlagen</t>
  </si>
  <si>
    <r>
      <t>3.  Arbeitshilfe zur Berechnung der Gruppengröße und -zusammensetzung nach § 25d Abs. 1 HKJGB</t>
    </r>
    <r>
      <rPr>
        <b/>
        <sz val="12"/>
        <color theme="1"/>
        <rFont val="Arial"/>
        <family val="2"/>
        <scheme val="minor"/>
      </rPr>
      <t xml:space="preserve"> (1 - 10 Gruppen)</t>
    </r>
  </si>
  <si>
    <t>Mindestpersonalbedarf nach § 25c Abs. 1 - 3 HKJGB - Neuregelung (s. 1.):</t>
  </si>
  <si>
    <t>Mindestpersonalbedarf nach § 25c Abs. 1 - 3 HKJGB - Übergangsregelung (s. 1.):</t>
  </si>
  <si>
    <t>Summe Personal gesamt:</t>
  </si>
  <si>
    <t>Summe Personal für Integration etc. (s. 2.3):</t>
  </si>
  <si>
    <t>Summe Personal (s. 2.1):</t>
  </si>
  <si>
    <t>Übergangsregelung gemäß  §57 Abs.1 HKJGB**:</t>
  </si>
  <si>
    <t xml:space="preserve">Personen mit einer Ausbildung im In- oder Ausland, die das für das Schulwesen oder das Hochschulwesen zuständige Ministerium als gleichwertig mit der Ausbildung einer der in Nr. 1 bis 12 genannten Fachkräfte anerkannt hat </t>
  </si>
  <si>
    <t>Kinder 3-6 Jahre mit Integrationsmaßnahme</t>
  </si>
  <si>
    <t>* Hier mit "ja"bestätigen, sofern die betreffende Einrichtung durch Stadtschulamt Frankfurt, bzw. Kita Frankfurt als BeFö-Einrichtung anerkannt ist.</t>
  </si>
  <si>
    <t>Zustehende Arbeitszeit für Mitarbeitende i.R.d. BeFö:</t>
  </si>
  <si>
    <t xml:space="preserve">Personen, die im Rahmen ihrer berufsqualifizierenden Ausbildung oder ihres berufsqualifizierenden Studiengangs ein Anerkennungsjahr absolvieren und eine vorherige Ausbildung als Sozialassistent_in absolviert haben. </t>
  </si>
  <si>
    <t>Ohne Fachkraftstatus</t>
  </si>
  <si>
    <t>Teilnehmer_innen einschlägiger berufsbegleitender Ausbildungen (ehem. Schlüssel 12)</t>
  </si>
  <si>
    <t>Teilweise Anerkennung ab dem 2. Ausbildungsjahr (siehe Schlüssel 17 u. 18)</t>
  </si>
  <si>
    <r>
      <t xml:space="preserve">Teilnehmer_innen einschlägiger, </t>
    </r>
    <r>
      <rPr>
        <u/>
        <sz val="10"/>
        <color theme="1"/>
        <rFont val="Arial"/>
        <family val="2"/>
        <scheme val="minor"/>
      </rPr>
      <t>durch das Land geförderte</t>
    </r>
    <r>
      <rPr>
        <sz val="10"/>
        <color theme="1"/>
        <rFont val="Arial"/>
        <family val="2"/>
        <scheme val="minor"/>
      </rPr>
      <t>, praxisintegrierte Ausbildung im 1. Ausbildungsjahr (PivA)</t>
    </r>
  </si>
  <si>
    <r>
      <t>Teilnehmer_innen einschlägiger,</t>
    </r>
    <r>
      <rPr>
        <u/>
        <sz val="10"/>
        <color theme="1"/>
        <rFont val="Arial"/>
        <family val="2"/>
        <scheme val="minor"/>
      </rPr>
      <t>durch das Land geförderte</t>
    </r>
    <r>
      <rPr>
        <sz val="10"/>
        <color theme="1"/>
        <rFont val="Arial"/>
        <family val="2"/>
        <scheme val="minor"/>
      </rPr>
      <t>, praxisintegrierte Ausbildung im 2. Ausbildungsjahr (PivA)</t>
    </r>
  </si>
  <si>
    <r>
      <t>Teilnehmer_innen einschlägiger,</t>
    </r>
    <r>
      <rPr>
        <u/>
        <sz val="10"/>
        <color theme="1"/>
        <rFont val="Arial"/>
        <family val="2"/>
        <scheme val="minor"/>
      </rPr>
      <t>durch das Land geförderte</t>
    </r>
    <r>
      <rPr>
        <sz val="10"/>
        <color theme="1"/>
        <rFont val="Arial"/>
        <family val="2"/>
        <scheme val="minor"/>
      </rPr>
      <t>, praxisintegrierte Ausbildung im 3. Ausbildungsjahr (PivA)</t>
    </r>
  </si>
  <si>
    <t>leer</t>
  </si>
  <si>
    <t xml:space="preserve">Personen, die im Rahmen von Integrationsmaßnahmen eine für den individuellen Bedarf des Kindes qualifizierte Ausbildung vorweisen (gem. 5.2 Vereinbarung zur Integration). </t>
  </si>
  <si>
    <t>* Voraussetzungen: 
Siehe § 25b Ab. 2 Nr. 6 a-d HKJGB; Antrag auf Anerkennung der Eignung erforderlich</t>
  </si>
  <si>
    <t xml:space="preserve">können gem.  § 25b Abs. 2 Satz 1 Nr. 5 HKJGB mit ihrer vollen Wochenarbeitszeit angerechnet werden </t>
  </si>
  <si>
    <t>maximal anrechenbar (15% des Mindestpersonalbedarfs ohne Leitung):</t>
  </si>
  <si>
    <t>maximal anrechenbar bei Übergangsregelung (15% des Mindestpersonalbedarfs):</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</si>
  <si>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</si>
  <si>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r>
      <t xml:space="preserve">2.2  Angaben zu weiteren Personen mit fachfremder Ausbildung </t>
    </r>
    <r>
      <rPr>
        <b/>
        <sz val="12"/>
        <rFont val="Arial"/>
        <family val="2"/>
        <scheme val="minor"/>
      </rPr>
      <t>(</t>
    </r>
    <r>
      <rPr>
        <b/>
        <sz val="12"/>
        <color rgb="FFFF0000"/>
        <rFont val="Arial"/>
        <family val="2"/>
        <scheme val="minor"/>
      </rPr>
      <t>ausschließlich Ausbildungsschlüssel 25!</t>
    </r>
    <r>
      <rPr>
        <b/>
        <sz val="12"/>
        <color theme="1"/>
        <rFont val="Arial"/>
        <family val="2"/>
        <scheme val="minor"/>
      </rPr>
      <t>):</t>
    </r>
  </si>
  <si>
    <t>** Träger von Tageseinrichtungen, die am 31. Juli 2020 über eine gültige Betriebserlaubnis verfügen, können gemäß § 57 Abs. 1 HKJGB die Tageseinrichtung bis zum 31. Juli 2024 nach Maßgabe des § 25c in der bis zum 31. Juli 2020 geltenden Fassung betreiben.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</si>
</sst>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0_ ;[Red]\-0.00\ "/>
    <numFmt numFmtId="167" formatCode="#,##0.00_ ;\-#,##0.00\ "/>
  </numFmts>
  <fonts count="50" x14ac:knownFonts="1">
    <font>
      <sz val="11"/>
      <color theme="1"/>
      <name val="Arial"/>
      <family val="2"/>
      <scheme val="minor"/>
    </font>
    <font>
      <b/>
      <sz val="11"/>
      <color theme="1"/>
      <name val="Arial"/>
      <family val="2"/>
      <scheme val="minor"/>
    </font>
    <font>
      <sz val="10"/>
      <color theme="1"/>
      <name val="Arial"/>
      <family val="2"/>
      <scheme val="minor"/>
    </font>
    <font>
      <b/>
      <sz val="14"/>
      <color theme="1"/>
      <name val="Arial"/>
      <family val="2"/>
      <scheme val="minor"/>
    </font>
    <font>
      <b/>
      <sz val="12"/>
      <color theme="1"/>
      <name val="Arial"/>
      <family val="2"/>
      <scheme val="minor"/>
    </font>
    <font>
      <sz val="12"/>
      <color theme="1"/>
      <name val="Arial"/>
      <family val="2"/>
      <scheme val="minor"/>
    </font>
    <font>
      <b/>
      <u/>
      <sz val="14"/>
      <color theme="1"/>
      <name val="Arial"/>
      <family val="2"/>
      <scheme val="minor"/>
    </font>
    <font>
      <b/>
      <u/>
      <sz val="12"/>
      <color theme="1"/>
      <name val="Arial"/>
      <family val="2"/>
      <scheme val="minor"/>
    </font>
    <font>
      <u/>
      <sz val="11"/>
      <color theme="1"/>
      <name val="Arial"/>
      <family val="2"/>
      <scheme val="minor"/>
    </font>
    <font>
      <b/>
      <u/>
      <sz val="11"/>
      <color theme="1"/>
      <name val="Arial"/>
      <family val="2"/>
      <scheme val="minor"/>
    </font>
    <font>
      <i/>
      <sz val="11"/>
      <color theme="1"/>
      <name val="Arial"/>
      <family val="2"/>
      <scheme val="minor"/>
    </font>
    <font>
      <sz val="10"/>
      <name val="Arial"/>
      <family val="2"/>
      <scheme val="minor"/>
    </font>
    <font>
      <sz val="11"/>
      <name val="Arial"/>
      <family val="2"/>
      <scheme val="minor"/>
    </font>
    <font>
      <b/>
      <u/>
      <sz val="12"/>
      <name val="Arial"/>
      <family val="2"/>
      <scheme val="minor"/>
    </font>
    <font>
      <b/>
      <sz val="11"/>
      <name val="Arial"/>
      <family val="2"/>
      <scheme val="minor"/>
    </font>
    <font>
      <b/>
      <sz val="12"/>
      <name val="Arial"/>
      <family val="2"/>
      <scheme val="minor"/>
    </font>
    <font>
      <b/>
      <u/>
      <sz val="11"/>
      <name val="Arial"/>
      <family val="2"/>
      <scheme val="minor"/>
    </font>
    <font>
      <sz val="11"/>
      <color theme="1"/>
      <name val="Arial"/>
      <family val="2"/>
    </font>
    <font>
      <sz val="11"/>
      <color theme="1"/>
      <name val="Arial"/>
      <family val="2"/>
      <scheme val="minor"/>
    </font>
    <font>
      <sz val="8"/>
      <color theme="1"/>
      <name val="Arial"/>
      <family val="2"/>
      <scheme val="minor"/>
    </font>
    <font>
      <b/>
      <sz val="14"/>
      <color theme="1"/>
      <name val="Arial"/>
      <family val="2"/>
    </font>
    <font>
      <b/>
      <sz val="11"/>
      <color theme="1"/>
      <name val="Arial"/>
      <family val="2"/>
    </font>
    <font>
      <b/>
      <u/>
      <sz val="11"/>
      <color theme="1"/>
      <name val="Arial"/>
      <family val="2"/>
    </font>
    <font>
      <sz val="9"/>
      <color theme="1"/>
      <name val="Arial"/>
      <family val="2"/>
    </font>
    <font>
      <b/>
      <sz val="9"/>
      <color theme="1"/>
      <name val="Arial"/>
      <family val="2"/>
    </font>
    <font>
      <sz val="9"/>
      <color indexed="8"/>
      <name val="Arial"/>
      <family val="2"/>
      <scheme val="minor"/>
    </font>
    <font>
      <sz val="9"/>
      <color theme="1"/>
      <name val="Arial"/>
      <family val="2"/>
      <scheme val="minor"/>
    </font>
    <font>
      <u/>
      <sz val="9"/>
      <color theme="1"/>
      <name val="Arial"/>
      <family val="2"/>
      <scheme val="minor"/>
    </font>
    <font>
      <sz val="9"/>
      <name val="Arial"/>
      <family val="2"/>
      <scheme val="minor"/>
    </font>
    <font>
      <b/>
      <sz val="9"/>
      <name val="Arial"/>
      <family val="2"/>
      <scheme val="minor"/>
    </font>
    <font>
      <b/>
      <sz val="9"/>
      <color theme="1"/>
      <name val="Arial"/>
      <family val="2"/>
      <scheme val="minor"/>
    </font>
    <font>
      <b/>
      <sz val="9"/>
      <color rgb="FFFF0000"/>
      <name val="Arial"/>
      <family val="2"/>
      <scheme val="minor"/>
    </font>
    <font>
      <sz val="9"/>
      <color rgb="FFFF0000"/>
      <name val="Arial"/>
      <family val="2"/>
      <scheme val="minor"/>
    </font>
    <font>
      <b/>
      <sz val="10"/>
      <color theme="1"/>
      <name val="Arial"/>
      <family val="2"/>
      <scheme val="minor"/>
    </font>
    <font>
      <b/>
      <sz val="11"/>
      <color rgb="FFFF0000"/>
      <name val="Arial"/>
      <family val="2"/>
      <scheme val="minor"/>
    </font>
    <font>
      <b/>
      <i/>
      <u/>
      <sz val="12"/>
      <color theme="1"/>
      <name val="Arial"/>
      <family val="2"/>
      <scheme val="minor"/>
    </font>
    <font>
      <sz val="8"/>
      <color indexed="8"/>
      <name val="Arial"/>
      <family val="2"/>
      <scheme val="minor"/>
    </font>
    <font>
      <b/>
      <sz val="11"/>
      <name val="Arial"/>
      <family val="2"/>
    </font>
    <font>
      <b/>
      <sz val="12"/>
      <color rgb="FFFF0000"/>
      <name val="Arial"/>
      <family val="2"/>
      <scheme val="minor"/>
    </font>
    <font>
      <sz val="14"/>
      <color theme="1"/>
      <name val="Arial"/>
      <family val="2"/>
      <scheme val="minor"/>
    </font>
    <font>
      <b/>
      <sz val="14"/>
      <name val="Arial"/>
      <family val="2"/>
    </font>
    <font>
      <sz val="8"/>
      <color rgb="FF000000"/>
      <name val="Segoe UI"/>
      <family val="2"/>
    </font>
    <font>
      <b/>
      <u/>
      <sz val="16"/>
      <color theme="1"/>
      <name val="Arial"/>
      <family val="2"/>
      <scheme val="minor"/>
    </font>
    <font>
      <sz val="11"/>
      <color theme="0"/>
      <name val="Arial"/>
      <family val="2"/>
      <scheme val="minor"/>
    </font>
    <font>
      <sz val="8"/>
      <color theme="1"/>
      <name val="Arial"/>
      <family val="2"/>
    </font>
    <font>
      <u/>
      <sz val="10"/>
      <color theme="1"/>
      <name val="Arial"/>
      <family val="2"/>
      <scheme val="minor"/>
    </font>
    <font>
      <i/>
      <sz val="10"/>
      <color theme="1"/>
      <name val="Arial"/>
      <family val="2"/>
      <scheme val="minor"/>
    </font>
    <font>
      <u/>
      <sz val="11"/>
      <color theme="10"/>
      <name val="Arial"/>
      <family val="2"/>
      <scheme val="minor"/>
    </font>
    <font>
      <i/>
      <sz val="9"/>
      <color theme="1"/>
      <name val="Arial"/>
      <family val="2"/>
      <scheme val="minor"/>
    </font>
    <font>
      <i/>
      <sz val="9"/>
      <name val="Arial"/>
      <family val="2"/>
      <scheme val="minor"/>
    </font>
  </fonts>
  <fills count="16">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8" fillId="0" borderId="0" applyFont="0" applyFill="0" applyBorder="0" applyAlignment="0" applyProtection="0"/>
    <xf numFmtId="0" fontId="47" fillId="0" borderId="0" applyNumberFormat="0" applyFill="0" applyBorder="0" applyAlignment="0" applyProtection="0"/>
  </cellStyleXfs>
  <cellXfs count="467">
    <xf numFmtId="0" fontId="0" fillId="0" borderId="0" xfId="0"/>
    <xf numFmtId="0" fontId="0" fillId="0" borderId="0" xfId="0"/>
    <xf numFmtId="0" fontId="0" fillId="0" borderId="0" xfId="0" applyProtection="1"/>
    <xf numFmtId="0" fontId="5" fillId="0" borderId="0" xfId="0" applyFont="1" applyAlignment="1" applyProtection="1"/>
    <xf numFmtId="0" fontId="0" fillId="0" borderId="0" xfId="0" applyFill="1" applyProtection="1"/>
    <xf numFmtId="0" fontId="0" fillId="0" borderId="0" xfId="0" applyFont="1" applyProtection="1"/>
    <xf numFmtId="0" fontId="2" fillId="0" borderId="0" xfId="0" applyFont="1" applyBorder="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vertical="center"/>
    </xf>
    <xf numFmtId="0" fontId="11" fillId="0" borderId="0" xfId="0" applyFont="1" applyBorder="1" applyAlignment="1" applyProtection="1">
      <alignment vertical="center" wrapText="1"/>
    </xf>
    <xf numFmtId="0" fontId="12" fillId="0" borderId="0" xfId="0" applyFont="1" applyAlignment="1" applyProtection="1">
      <alignment vertical="center" wrapText="1"/>
    </xf>
    <xf numFmtId="2" fontId="13" fillId="0" borderId="0" xfId="0" applyNumberFormat="1" applyFont="1" applyBorder="1" applyAlignment="1" applyProtection="1">
      <alignment horizontal="right"/>
    </xf>
    <xf numFmtId="0" fontId="0" fillId="0" borderId="0" xfId="0" applyFill="1" applyBorder="1" applyProtection="1"/>
    <xf numFmtId="0" fontId="14" fillId="0" borderId="0" xfId="0" applyFont="1" applyBorder="1" applyAlignment="1" applyProtection="1"/>
    <xf numFmtId="0" fontId="14" fillId="0" borderId="0" xfId="0" applyFont="1" applyBorder="1" applyAlignment="1" applyProtection="1">
      <alignment horizontal="right"/>
    </xf>
    <xf numFmtId="166" fontId="13" fillId="0" borderId="0" xfId="0" applyNumberFormat="1" applyFont="1" applyBorder="1" applyAlignment="1" applyProtection="1">
      <alignment horizontal="right"/>
    </xf>
    <xf numFmtId="0" fontId="3" fillId="0" borderId="0" xfId="0" applyFont="1" applyFill="1" applyBorder="1" applyAlignment="1" applyProtection="1"/>
    <xf numFmtId="0" fontId="10" fillId="0" borderId="0" xfId="0" applyFont="1" applyFill="1" applyProtection="1"/>
    <xf numFmtId="0" fontId="1" fillId="0" borderId="0" xfId="0" applyFont="1" applyBorder="1" applyAlignment="1" applyProtection="1"/>
    <xf numFmtId="0" fontId="5" fillId="6" borderId="0" xfId="0" applyFont="1" applyFill="1" applyBorder="1" applyProtection="1"/>
    <xf numFmtId="0" fontId="0" fillId="6" borderId="0" xfId="0" applyFill="1" applyProtection="1"/>
    <xf numFmtId="164" fontId="0" fillId="0" borderId="0" xfId="1" applyFont="1" applyFill="1" applyProtection="1"/>
    <xf numFmtId="0" fontId="0" fillId="0" borderId="0" xfId="0" applyFont="1" applyBorder="1" applyAlignment="1" applyProtection="1"/>
    <xf numFmtId="0" fontId="16" fillId="0" borderId="0" xfId="0" applyFont="1" applyProtection="1"/>
    <xf numFmtId="0" fontId="3" fillId="2" borderId="4" xfId="0" applyFont="1" applyFill="1" applyBorder="1" applyAlignment="1" applyProtection="1">
      <alignment horizontal="left"/>
    </xf>
    <xf numFmtId="0" fontId="3" fillId="2" borderId="6" xfId="0" applyFont="1" applyFill="1" applyBorder="1" applyAlignment="1" applyProtection="1">
      <alignment horizontal="left"/>
    </xf>
    <xf numFmtId="0" fontId="0" fillId="0" borderId="0" xfId="0" applyProtection="1"/>
    <xf numFmtId="0" fontId="0" fillId="6" borderId="0" xfId="0" applyFill="1"/>
    <xf numFmtId="0" fontId="5" fillId="6" borderId="0" xfId="0" applyFont="1" applyFill="1" applyBorder="1" applyAlignment="1" applyProtection="1"/>
    <xf numFmtId="0" fontId="6" fillId="6" borderId="0" xfId="0" applyFont="1" applyFill="1" applyAlignment="1" applyProtection="1">
      <alignment horizontal="left"/>
    </xf>
    <xf numFmtId="0" fontId="5" fillId="6" borderId="0" xfId="0" applyFont="1" applyFill="1" applyBorder="1" applyAlignment="1" applyProtection="1">
      <alignment vertical="top"/>
    </xf>
    <xf numFmtId="2" fontId="7" fillId="6" borderId="0" xfId="0" applyNumberFormat="1" applyFont="1" applyFill="1" applyBorder="1" applyAlignment="1" applyProtection="1"/>
    <xf numFmtId="2" fontId="5" fillId="6" borderId="0" xfId="0" applyNumberFormat="1" applyFont="1" applyFill="1" applyBorder="1" applyAlignment="1" applyProtection="1"/>
    <xf numFmtId="0" fontId="0" fillId="0" borderId="0" xfId="0" applyFont="1" applyFill="1" applyBorder="1" applyAlignment="1" applyProtection="1">
      <alignment horizontal="left" vertical="justify" wrapText="1"/>
    </xf>
    <xf numFmtId="0" fontId="15" fillId="0" borderId="0" xfId="0" applyFont="1" applyBorder="1" applyAlignment="1" applyProtection="1">
      <alignment horizontal="right"/>
    </xf>
    <xf numFmtId="0" fontId="14" fillId="0" borderId="0" xfId="0" applyFont="1" applyBorder="1" applyAlignment="1" applyProtection="1">
      <alignment horizontal="left"/>
    </xf>
    <xf numFmtId="0" fontId="12" fillId="0" borderId="0" xfId="0" applyFont="1" applyBorder="1" applyAlignment="1" applyProtection="1">
      <alignment horizontal="left"/>
    </xf>
    <xf numFmtId="0" fontId="17" fillId="0" borderId="0" xfId="0" applyFont="1" applyProtection="1"/>
    <xf numFmtId="0" fontId="21" fillId="2" borderId="1" xfId="0" applyFont="1" applyFill="1" applyBorder="1" applyAlignment="1" applyProtection="1">
      <alignment horizontal="left" vertical="center"/>
    </xf>
    <xf numFmtId="0" fontId="21" fillId="2" borderId="1" xfId="0" applyFont="1" applyFill="1" applyBorder="1" applyAlignment="1" applyProtection="1">
      <alignment vertical="center"/>
    </xf>
    <xf numFmtId="0" fontId="21" fillId="2" borderId="1" xfId="0" applyFont="1" applyFill="1" applyBorder="1" applyAlignment="1" applyProtection="1">
      <alignment horizontal="left"/>
    </xf>
    <xf numFmtId="0" fontId="17" fillId="2" borderId="1" xfId="0" applyFont="1" applyFill="1" applyBorder="1" applyAlignment="1" applyProtection="1">
      <alignment horizontal="left"/>
    </xf>
    <xf numFmtId="0" fontId="21" fillId="3" borderId="2" xfId="0" applyFont="1" applyFill="1" applyBorder="1" applyAlignment="1" applyProtection="1">
      <alignment horizontal="center"/>
    </xf>
    <xf numFmtId="0" fontId="17" fillId="0" borderId="0" xfId="0" applyFont="1" applyBorder="1" applyAlignment="1" applyProtection="1"/>
    <xf numFmtId="0" fontId="17" fillId="0" borderId="0" xfId="0" applyFont="1" applyFill="1" applyBorder="1" applyAlignment="1" applyProtection="1">
      <alignment vertical="center" wrapText="1"/>
    </xf>
    <xf numFmtId="0" fontId="17" fillId="0" borderId="0" xfId="0" applyFont="1" applyBorder="1" applyAlignment="1" applyProtection="1">
      <alignment wrapText="1"/>
    </xf>
    <xf numFmtId="0" fontId="21" fillId="0" borderId="0" xfId="0" applyFont="1" applyFill="1" applyBorder="1" applyAlignment="1" applyProtection="1">
      <alignment vertical="center" wrapText="1"/>
    </xf>
    <xf numFmtId="0" fontId="17" fillId="0" borderId="0" xfId="0" applyFont="1" applyFill="1" applyBorder="1" applyAlignment="1" applyProtection="1">
      <alignment wrapText="1"/>
    </xf>
    <xf numFmtId="0" fontId="21" fillId="2" borderId="5"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2" borderId="1" xfId="0" applyFont="1" applyFill="1" applyBorder="1" applyAlignment="1" applyProtection="1">
      <alignment wrapText="1"/>
    </xf>
    <xf numFmtId="0" fontId="21" fillId="0" borderId="0" xfId="0" applyFont="1" applyFill="1" applyBorder="1" applyAlignment="1" applyProtection="1">
      <alignment wrapText="1"/>
    </xf>
    <xf numFmtId="0" fontId="17" fillId="0" borderId="7" xfId="0" applyFont="1" applyBorder="1" applyProtection="1">
      <protection locked="0"/>
    </xf>
    <xf numFmtId="0" fontId="17" fillId="0" borderId="7" xfId="0" applyFont="1" applyBorder="1" applyProtection="1"/>
    <xf numFmtId="0" fontId="21" fillId="0" borderId="7" xfId="0" applyFont="1" applyBorder="1" applyAlignment="1" applyProtection="1"/>
    <xf numFmtId="0" fontId="1" fillId="0" borderId="0" xfId="0" applyFont="1" applyFill="1" applyBorder="1" applyAlignment="1" applyProtection="1"/>
    <xf numFmtId="0" fontId="0" fillId="0" borderId="1" xfId="0" applyFont="1" applyFill="1" applyBorder="1" applyProtection="1"/>
    <xf numFmtId="0" fontId="0" fillId="4" borderId="1" xfId="0" applyFont="1" applyFill="1" applyBorder="1" applyAlignment="1" applyProtection="1">
      <alignment horizontal="right" wrapText="1"/>
      <protection locked="0"/>
    </xf>
    <xf numFmtId="0" fontId="0" fillId="4" borderId="1" xfId="0" applyFont="1" applyFill="1" applyBorder="1" applyAlignment="1" applyProtection="1">
      <alignment horizontal="right"/>
      <protection locked="0"/>
    </xf>
    <xf numFmtId="0" fontId="0" fillId="6" borderId="0" xfId="0" applyFont="1" applyFill="1" applyBorder="1" applyProtection="1"/>
    <xf numFmtId="0" fontId="0" fillId="6" borderId="0" xfId="0" applyFont="1" applyFill="1" applyProtection="1"/>
    <xf numFmtId="0" fontId="0" fillId="0" borderId="0" xfId="0" applyFont="1" applyFill="1" applyBorder="1" applyProtection="1"/>
    <xf numFmtId="2" fontId="1" fillId="0" borderId="0" xfId="0" applyNumberFormat="1" applyFont="1" applyFill="1" applyBorder="1" applyProtection="1"/>
    <xf numFmtId="0" fontId="26" fillId="0" borderId="0" xfId="0" applyFont="1" applyProtection="1"/>
    <xf numFmtId="14" fontId="12" fillId="0" borderId="1" xfId="0" applyNumberFormat="1" applyFont="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166" fontId="12" fillId="0" borderId="1" xfId="0" applyNumberFormat="1" applyFont="1" applyBorder="1" applyAlignment="1" applyProtection="1">
      <alignment horizontal="right"/>
      <protection locked="0"/>
    </xf>
    <xf numFmtId="0" fontId="0" fillId="0" borderId="14" xfId="0" applyFont="1" applyBorder="1" applyAlignment="1" applyProtection="1">
      <alignment wrapText="1"/>
      <protection locked="0"/>
    </xf>
    <xf numFmtId="14" fontId="0" fillId="0" borderId="1" xfId="0" applyNumberFormat="1" applyFont="1" applyBorder="1" applyAlignment="1" applyProtection="1">
      <alignment horizontal="center" wrapText="1"/>
      <protection locked="0"/>
    </xf>
    <xf numFmtId="0" fontId="0" fillId="0" borderId="1" xfId="0" applyFont="1" applyBorder="1" applyAlignment="1" applyProtection="1">
      <alignment horizontal="center" wrapText="1"/>
      <protection locked="0"/>
    </xf>
    <xf numFmtId="0" fontId="0" fillId="0" borderId="17" xfId="0" applyFont="1" applyBorder="1" applyAlignment="1" applyProtection="1">
      <alignment wrapText="1"/>
      <protection locked="0"/>
    </xf>
    <xf numFmtId="0" fontId="0" fillId="0" borderId="18" xfId="0" applyFont="1" applyBorder="1" applyAlignment="1" applyProtection="1">
      <alignment horizontal="center" wrapText="1"/>
      <protection locked="0"/>
    </xf>
    <xf numFmtId="0" fontId="1" fillId="0" borderId="0" xfId="0" applyFont="1" applyBorder="1" applyAlignment="1" applyProtection="1">
      <alignment horizontal="left"/>
    </xf>
    <xf numFmtId="0" fontId="0" fillId="0" borderId="0" xfId="0" applyFont="1" applyBorder="1" applyAlignment="1" applyProtection="1">
      <alignment horizontal="left"/>
    </xf>
    <xf numFmtId="0" fontId="0" fillId="0" borderId="0" xfId="0" applyFont="1" applyBorder="1" applyAlignment="1" applyProtection="1">
      <alignment horizontal="right"/>
    </xf>
    <xf numFmtId="2" fontId="1" fillId="0" borderId="0" xfId="0" applyNumberFormat="1" applyFont="1" applyBorder="1" applyAlignment="1" applyProtection="1">
      <alignment horizontal="right"/>
    </xf>
    <xf numFmtId="2" fontId="1" fillId="0" borderId="20" xfId="0" applyNumberFormat="1" applyFont="1" applyBorder="1" applyAlignment="1" applyProtection="1">
      <alignment horizontal="right"/>
    </xf>
    <xf numFmtId="0" fontId="0" fillId="0" borderId="14" xfId="0" applyFont="1" applyFill="1" applyBorder="1" applyAlignment="1" applyProtection="1">
      <alignment horizontal="left"/>
      <protection locked="0"/>
    </xf>
    <xf numFmtId="0" fontId="0" fillId="0" borderId="1" xfId="0" applyFont="1" applyFill="1" applyBorder="1" applyAlignment="1" applyProtection="1">
      <alignment horizontal="left"/>
      <protection locked="0"/>
    </xf>
    <xf numFmtId="0" fontId="0" fillId="0" borderId="1"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167" fontId="12" fillId="0" borderId="1" xfId="1" applyNumberFormat="1" applyFont="1" applyBorder="1" applyAlignment="1" applyProtection="1">
      <alignment horizontal="right"/>
      <protection locked="0"/>
    </xf>
    <xf numFmtId="166" fontId="1" fillId="0" borderId="21" xfId="0" applyNumberFormat="1" applyFont="1" applyBorder="1" applyProtection="1"/>
    <xf numFmtId="0" fontId="14" fillId="6" borderId="0" xfId="0" applyFont="1" applyFill="1" applyBorder="1" applyAlignment="1" applyProtection="1"/>
    <xf numFmtId="166" fontId="16" fillId="0" borderId="0" xfId="0" applyNumberFormat="1" applyFont="1" applyBorder="1" applyAlignment="1" applyProtection="1">
      <alignment horizontal="right"/>
    </xf>
    <xf numFmtId="166" fontId="0" fillId="0" borderId="0" xfId="0" applyNumberFormat="1" applyFont="1" applyBorder="1" applyAlignment="1" applyProtection="1"/>
    <xf numFmtId="0" fontId="24" fillId="0" borderId="0" xfId="0" applyFont="1" applyBorder="1" applyProtection="1"/>
    <xf numFmtId="0" fontId="24" fillId="0" borderId="0" xfId="0" applyFont="1" applyBorder="1" applyAlignment="1" applyProtection="1"/>
    <xf numFmtId="0" fontId="23" fillId="0" borderId="0" xfId="0" applyFont="1" applyProtection="1"/>
    <xf numFmtId="0" fontId="29" fillId="0" borderId="0" xfId="0" applyFont="1" applyBorder="1" applyAlignment="1" applyProtection="1"/>
    <xf numFmtId="0" fontId="28" fillId="0" borderId="0" xfId="0" applyFont="1" applyAlignment="1" applyProtection="1"/>
    <xf numFmtId="0" fontId="4" fillId="6" borderId="0" xfId="0" applyFont="1" applyFill="1" applyBorder="1" applyAlignment="1" applyProtection="1">
      <alignment horizontal="center"/>
    </xf>
    <xf numFmtId="0" fontId="0" fillId="0" borderId="21" xfId="0" applyBorder="1" applyProtection="1"/>
    <xf numFmtId="0" fontId="1" fillId="0" borderId="1" xfId="0" applyFont="1" applyFill="1" applyBorder="1" applyAlignment="1" applyProtection="1">
      <alignment horizontal="center" vertical="center"/>
    </xf>
    <xf numFmtId="0" fontId="0" fillId="0" borderId="0" xfId="0" applyAlignment="1">
      <alignment wrapText="1"/>
    </xf>
    <xf numFmtId="0" fontId="29" fillId="0" borderId="0" xfId="0" applyFont="1" applyBorder="1" applyAlignment="1" applyProtection="1"/>
    <xf numFmtId="0" fontId="28" fillId="0" borderId="0" xfId="0" applyFont="1" applyAlignment="1" applyProtection="1"/>
    <xf numFmtId="0" fontId="1" fillId="2" borderId="1" xfId="0"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0" fillId="6" borderId="3" xfId="0" applyFont="1" applyFill="1" applyBorder="1" applyAlignment="1" applyProtection="1">
      <alignment wrapText="1"/>
    </xf>
    <xf numFmtId="0" fontId="2" fillId="0" borderId="1" xfId="0"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0" fontId="2" fillId="6" borderId="1" xfId="0" applyFont="1" applyFill="1" applyBorder="1" applyAlignment="1" applyProtection="1">
      <alignment vertical="top" wrapText="1"/>
    </xf>
    <xf numFmtId="0" fontId="2" fillId="6" borderId="1" xfId="0" applyFont="1" applyFill="1" applyBorder="1" applyAlignment="1" applyProtection="1">
      <alignment horizontal="center" vertical="top" wrapText="1"/>
    </xf>
    <xf numFmtId="0" fontId="2" fillId="6" borderId="1" xfId="0" applyFont="1" applyFill="1" applyBorder="1" applyAlignment="1" applyProtection="1">
      <alignment horizontal="center" vertical="top" wrapText="1"/>
      <protection locked="0"/>
    </xf>
    <xf numFmtId="165" fontId="2" fillId="0" borderId="1" xfId="0" applyNumberFormat="1" applyFont="1" applyFill="1" applyBorder="1" applyAlignment="1" applyProtection="1">
      <alignment horizontal="center" vertical="top" wrapText="1"/>
    </xf>
    <xf numFmtId="0" fontId="2" fillId="6" borderId="5" xfId="0" applyFont="1" applyFill="1" applyBorder="1" applyAlignment="1" applyProtection="1">
      <alignment horizontal="center" vertical="top" wrapText="1"/>
      <protection locked="0"/>
    </xf>
    <xf numFmtId="165" fontId="2" fillId="6" borderId="1" xfId="0" applyNumberFormat="1" applyFont="1" applyFill="1" applyBorder="1" applyAlignment="1" applyProtection="1">
      <alignment horizontal="center" vertical="top" wrapText="1"/>
    </xf>
    <xf numFmtId="0" fontId="33" fillId="7" borderId="1" xfId="0" applyFont="1" applyFill="1" applyBorder="1" applyAlignment="1" applyProtection="1">
      <alignment horizontal="center" vertical="center" wrapText="1"/>
    </xf>
    <xf numFmtId="0" fontId="33" fillId="7" borderId="5" xfId="0" applyFont="1" applyFill="1" applyBorder="1" applyAlignment="1" applyProtection="1">
      <alignment horizontal="center" vertical="center" wrapText="1"/>
    </xf>
    <xf numFmtId="0" fontId="2" fillId="3" borderId="1" xfId="0" applyFont="1" applyFill="1" applyBorder="1" applyAlignment="1" applyProtection="1">
      <alignment vertical="top" wrapText="1"/>
    </xf>
    <xf numFmtId="0" fontId="2" fillId="3" borderId="1" xfId="0" applyFont="1" applyFill="1" applyBorder="1" applyAlignment="1" applyProtection="1">
      <alignment horizontal="center" vertical="top" wrapText="1"/>
    </xf>
    <xf numFmtId="0" fontId="2" fillId="3" borderId="1" xfId="0" applyNumberFormat="1" applyFont="1" applyFill="1" applyBorder="1" applyAlignment="1" applyProtection="1">
      <alignment horizontal="center" vertical="top" wrapText="1"/>
      <protection locked="0"/>
    </xf>
    <xf numFmtId="165" fontId="2" fillId="3" borderId="1" xfId="0" applyNumberFormat="1"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protection locked="0"/>
    </xf>
    <xf numFmtId="0" fontId="2" fillId="3" borderId="8" xfId="0" applyFont="1" applyFill="1" applyBorder="1" applyAlignment="1" applyProtection="1">
      <alignment horizontal="center" vertical="top" wrapText="1"/>
    </xf>
    <xf numFmtId="0" fontId="2" fillId="3" borderId="11" xfId="0" applyFont="1" applyFill="1" applyBorder="1" applyAlignment="1" applyProtection="1">
      <alignment horizontal="center" vertical="top" wrapText="1"/>
      <protection locked="0"/>
    </xf>
    <xf numFmtId="165" fontId="2" fillId="3" borderId="2" xfId="0" applyNumberFormat="1" applyFont="1" applyFill="1" applyBorder="1" applyAlignment="1" applyProtection="1">
      <alignment horizontal="center" vertical="top" wrapText="1"/>
    </xf>
    <xf numFmtId="0" fontId="1" fillId="6" borderId="23" xfId="0" applyFont="1" applyFill="1" applyBorder="1" applyAlignment="1" applyProtection="1">
      <alignment horizontal="center" wrapText="1"/>
    </xf>
    <xf numFmtId="165" fontId="1" fillId="6" borderId="24" xfId="0" applyNumberFormat="1" applyFont="1" applyFill="1" applyBorder="1" applyAlignment="1" applyProtection="1">
      <alignment horizontal="center" wrapText="1"/>
    </xf>
    <xf numFmtId="0" fontId="1" fillId="0" borderId="23" xfId="0" applyFont="1" applyBorder="1"/>
    <xf numFmtId="0" fontId="19" fillId="0" borderId="0" xfId="0" applyFont="1" applyAlignment="1">
      <alignment wrapText="1"/>
    </xf>
    <xf numFmtId="0" fontId="7" fillId="0" borderId="0" xfId="0" applyFont="1"/>
    <xf numFmtId="0" fontId="1" fillId="0" borderId="0" xfId="0" applyFont="1"/>
    <xf numFmtId="0" fontId="9" fillId="0" borderId="0" xfId="0" applyFont="1"/>
    <xf numFmtId="0" fontId="1" fillId="0" borderId="0" xfId="0" applyFont="1" applyAlignment="1">
      <alignment horizontal="left" indent="1"/>
    </xf>
    <xf numFmtId="0" fontId="1" fillId="3" borderId="14"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xf>
    <xf numFmtId="0" fontId="1" fillId="3" borderId="15" xfId="0" applyFont="1" applyFill="1" applyBorder="1" applyAlignment="1" applyProtection="1">
      <alignment horizontal="left" vertical="center" wrapText="1"/>
    </xf>
    <xf numFmtId="0" fontId="4" fillId="8" borderId="1" xfId="0" applyFont="1" applyFill="1" applyBorder="1"/>
    <xf numFmtId="0" fontId="1" fillId="7" borderId="16" xfId="0" applyFont="1" applyFill="1" applyBorder="1" applyAlignment="1">
      <alignment horizontal="center" vertical="center"/>
    </xf>
    <xf numFmtId="0" fontId="1" fillId="7"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12" fillId="0" borderId="1" xfId="0" applyFont="1" applyBorder="1" applyAlignment="1" applyProtection="1">
      <alignment wrapText="1"/>
      <protection locked="0"/>
    </xf>
    <xf numFmtId="0" fontId="0" fillId="0" borderId="1" xfId="0" applyFont="1" applyBorder="1" applyAlignment="1" applyProtection="1">
      <alignment wrapText="1"/>
      <protection locked="0"/>
    </xf>
    <xf numFmtId="166" fontId="12" fillId="0" borderId="2" xfId="0" applyNumberFormat="1" applyFont="1" applyBorder="1" applyAlignment="1" applyProtection="1">
      <alignment horizontal="right"/>
      <protection locked="0"/>
    </xf>
    <xf numFmtId="166" fontId="0" fillId="0" borderId="23" xfId="0" applyNumberFormat="1" applyFont="1" applyBorder="1" applyAlignment="1" applyProtection="1"/>
    <xf numFmtId="166" fontId="0" fillId="0" borderId="24" xfId="0" applyNumberFormat="1" applyFont="1" applyBorder="1" applyAlignment="1" applyProtection="1">
      <alignment horizontal="right"/>
    </xf>
    <xf numFmtId="0" fontId="7" fillId="6" borderId="0" xfId="0" applyFont="1" applyFill="1" applyAlignment="1" applyProtection="1">
      <alignment horizontal="left"/>
    </xf>
    <xf numFmtId="0" fontId="0" fillId="6" borderId="0" xfId="0" applyFont="1" applyFill="1" applyBorder="1" applyAlignment="1" applyProtection="1">
      <alignment vertical="top"/>
    </xf>
    <xf numFmtId="0" fontId="4" fillId="2" borderId="5" xfId="0" applyFont="1" applyFill="1" applyBorder="1" applyAlignment="1" applyProtection="1">
      <alignment horizontal="left"/>
    </xf>
    <xf numFmtId="0" fontId="1" fillId="0" borderId="1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6"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6" xfId="0" applyFont="1" applyFill="1" applyBorder="1" applyAlignment="1" applyProtection="1">
      <alignment vertical="center" wrapText="1"/>
    </xf>
    <xf numFmtId="0" fontId="0" fillId="4" borderId="1" xfId="0" applyFont="1" applyFill="1" applyBorder="1" applyProtection="1">
      <protection locked="0"/>
    </xf>
    <xf numFmtId="0" fontId="0" fillId="4" borderId="5" xfId="0" applyFont="1" applyFill="1" applyBorder="1" applyProtection="1">
      <protection locked="0"/>
    </xf>
    <xf numFmtId="16" fontId="1" fillId="0" borderId="1" xfId="0" applyNumberFormat="1" applyFont="1" applyFill="1" applyBorder="1" applyProtection="1"/>
    <xf numFmtId="0" fontId="19" fillId="6" borderId="0" xfId="0" applyFont="1" applyFill="1" applyAlignment="1"/>
    <xf numFmtId="2" fontId="0" fillId="0" borderId="5" xfId="0" applyNumberFormat="1" applyFont="1" applyFill="1" applyBorder="1" applyProtection="1"/>
    <xf numFmtId="2" fontId="0" fillId="0" borderId="1" xfId="0" applyNumberFormat="1" applyFont="1" applyBorder="1" applyProtection="1"/>
    <xf numFmtId="0" fontId="1" fillId="3" borderId="1" xfId="0" applyFont="1" applyFill="1" applyBorder="1" applyProtection="1"/>
    <xf numFmtId="0" fontId="0" fillId="3" borderId="1" xfId="0" applyFont="1" applyFill="1" applyBorder="1" applyProtection="1"/>
    <xf numFmtId="2" fontId="0" fillId="3" borderId="5" xfId="0" applyNumberFormat="1" applyFont="1" applyFill="1" applyBorder="1" applyProtection="1"/>
    <xf numFmtId="2" fontId="0" fillId="3" borderId="1" xfId="0" applyNumberFormat="1" applyFont="1" applyFill="1" applyBorder="1" applyProtection="1"/>
    <xf numFmtId="2" fontId="0" fillId="3" borderId="2" xfId="0" applyNumberFormat="1" applyFont="1" applyFill="1" applyBorder="1" applyProtection="1"/>
    <xf numFmtId="0" fontId="1" fillId="0" borderId="0" xfId="0" applyFont="1" applyBorder="1" applyAlignment="1" applyProtection="1">
      <alignment horizontal="right"/>
    </xf>
    <xf numFmtId="2" fontId="1" fillId="0" borderId="21" xfId="0" applyNumberFormat="1" applyFont="1" applyFill="1" applyBorder="1" applyAlignment="1" applyProtection="1"/>
    <xf numFmtId="0" fontId="0" fillId="0" borderId="0" xfId="0" applyBorder="1" applyAlignment="1"/>
    <xf numFmtId="2" fontId="1" fillId="0" borderId="0" xfId="0" applyNumberFormat="1" applyFont="1" applyFill="1" applyBorder="1" applyAlignment="1" applyProtection="1">
      <alignment horizontal="right"/>
    </xf>
    <xf numFmtId="0" fontId="0" fillId="6" borderId="1" xfId="0" applyFont="1" applyFill="1" applyBorder="1" applyProtection="1"/>
    <xf numFmtId="0" fontId="1" fillId="6" borderId="1" xfId="0" applyFont="1" applyFill="1" applyBorder="1" applyProtection="1"/>
    <xf numFmtId="2" fontId="1" fillId="0" borderId="1" xfId="0" applyNumberFormat="1" applyFont="1" applyFill="1" applyBorder="1" applyAlignment="1" applyProtection="1">
      <alignment horizontal="right"/>
    </xf>
    <xf numFmtId="0" fontId="1" fillId="0" borderId="1" xfId="0" applyFont="1" applyFill="1" applyBorder="1" applyAlignment="1" applyProtection="1">
      <alignment horizontal="right"/>
    </xf>
    <xf numFmtId="0" fontId="1" fillId="0" borderId="0" xfId="0" applyFont="1" applyFill="1" applyBorder="1" applyAlignment="1" applyProtection="1">
      <alignment horizontal="center" vertical="center" wrapText="1"/>
    </xf>
    <xf numFmtId="2" fontId="0" fillId="0" borderId="0" xfId="0" applyNumberFormat="1" applyFont="1" applyFill="1" applyBorder="1" applyAlignment="1" applyProtection="1">
      <alignment horizontal="right"/>
    </xf>
    <xf numFmtId="0" fontId="1" fillId="0" borderId="0" xfId="0" applyFont="1" applyFill="1" applyBorder="1" applyAlignment="1" applyProtection="1">
      <alignment horizontal="right"/>
    </xf>
    <xf numFmtId="0" fontId="0" fillId="0" borderId="0" xfId="0" applyBorder="1" applyAlignment="1" applyProtection="1"/>
    <xf numFmtId="0" fontId="4" fillId="0" borderId="0" xfId="0" applyFont="1" applyFill="1" applyBorder="1" applyAlignment="1" applyProtection="1">
      <alignment horizontal="center"/>
    </xf>
    <xf numFmtId="2" fontId="0" fillId="0" borderId="1" xfId="0" applyNumberFormat="1" applyFont="1" applyFill="1" applyBorder="1" applyAlignment="1" applyProtection="1">
      <alignment horizontal="right"/>
    </xf>
    <xf numFmtId="0" fontId="1" fillId="6" borderId="1" xfId="0" applyFont="1" applyFill="1" applyBorder="1" applyAlignment="1" applyProtection="1"/>
    <xf numFmtId="16" fontId="0" fillId="0" borderId="1" xfId="0" applyNumberFormat="1" applyFont="1" applyFill="1" applyBorder="1" applyProtection="1"/>
    <xf numFmtId="0" fontId="0" fillId="0" borderId="4" xfId="0" applyBorder="1" applyAlignment="1"/>
    <xf numFmtId="166" fontId="0" fillId="0" borderId="5" xfId="0" applyNumberFormat="1" applyFont="1" applyBorder="1" applyAlignment="1" applyProtection="1"/>
    <xf numFmtId="166" fontId="0" fillId="0" borderId="21" xfId="0" applyNumberFormat="1" applyFont="1" applyBorder="1" applyAlignment="1" applyProtection="1">
      <alignment horizontal="right"/>
    </xf>
    <xf numFmtId="0" fontId="0" fillId="6" borderId="5" xfId="0" applyFont="1" applyFill="1" applyBorder="1" applyProtection="1"/>
    <xf numFmtId="0" fontId="0" fillId="6" borderId="6" xfId="0" applyFont="1" applyFill="1" applyBorder="1" applyProtection="1"/>
    <xf numFmtId="0" fontId="0" fillId="4" borderId="2" xfId="0" applyFont="1" applyFill="1" applyBorder="1" applyAlignment="1" applyProtection="1">
      <alignment horizontal="right"/>
      <protection locked="0"/>
    </xf>
    <xf numFmtId="1" fontId="1" fillId="6" borderId="16" xfId="0" applyNumberFormat="1" applyFont="1" applyFill="1" applyBorder="1" applyAlignment="1" applyProtection="1">
      <alignment horizontal="right"/>
    </xf>
    <xf numFmtId="0" fontId="1" fillId="6" borderId="21" xfId="0" applyFont="1" applyFill="1" applyBorder="1" applyAlignment="1" applyProtection="1">
      <alignment horizontal="right"/>
    </xf>
    <xf numFmtId="166" fontId="0" fillId="0" borderId="0" xfId="0" applyNumberFormat="1" applyFont="1" applyBorder="1" applyAlignment="1" applyProtection="1">
      <alignment horizontal="right"/>
    </xf>
    <xf numFmtId="166" fontId="9" fillId="6" borderId="0" xfId="0" applyNumberFormat="1" applyFont="1" applyFill="1" applyBorder="1" applyProtection="1"/>
    <xf numFmtId="166" fontId="16" fillId="6" borderId="0" xfId="0" applyNumberFormat="1" applyFont="1" applyFill="1" applyBorder="1" applyAlignment="1" applyProtection="1">
      <alignment horizontal="right"/>
    </xf>
    <xf numFmtId="167" fontId="12" fillId="0" borderId="2" xfId="1" applyNumberFormat="1" applyFont="1" applyBorder="1" applyAlignment="1" applyProtection="1">
      <alignment horizontal="right"/>
      <protection locked="0"/>
    </xf>
    <xf numFmtId="0" fontId="0" fillId="0" borderId="5" xfId="0" applyFont="1" applyBorder="1" applyAlignment="1" applyProtection="1">
      <alignment horizontal="center" wrapText="1"/>
      <protection locked="0"/>
    </xf>
    <xf numFmtId="0" fontId="1" fillId="0" borderId="0" xfId="0" applyFont="1" applyFill="1" applyBorder="1" applyAlignment="1" applyProtection="1">
      <alignment horizontal="left" vertical="center" wrapText="1"/>
    </xf>
    <xf numFmtId="166" fontId="0" fillId="0" borderId="0" xfId="0" applyNumberFormat="1" applyFont="1" applyFill="1" applyBorder="1" applyProtection="1"/>
    <xf numFmtId="166" fontId="1" fillId="0" borderId="0" xfId="0" applyNumberFormat="1" applyFont="1" applyFill="1" applyBorder="1" applyProtection="1"/>
    <xf numFmtId="166" fontId="1" fillId="0" borderId="21" xfId="0" applyNumberFormat="1" applyFont="1" applyBorder="1" applyAlignment="1" applyProtection="1"/>
    <xf numFmtId="0" fontId="14" fillId="3" borderId="15" xfId="0" applyFont="1" applyFill="1" applyBorder="1" applyAlignment="1" applyProtection="1">
      <alignment horizontal="left" vertical="center" wrapText="1"/>
    </xf>
    <xf numFmtId="2" fontId="0" fillId="6" borderId="0" xfId="0" applyNumberFormat="1" applyFill="1" applyBorder="1" applyProtection="1"/>
    <xf numFmtId="166" fontId="3" fillId="0" borderId="0" xfId="0" applyNumberFormat="1" applyFont="1" applyBorder="1" applyAlignment="1" applyProtection="1">
      <alignment horizontal="right"/>
    </xf>
    <xf numFmtId="0" fontId="6" fillId="0" borderId="0" xfId="0" applyFont="1"/>
    <xf numFmtId="0" fontId="10" fillId="0" borderId="15" xfId="0" applyFont="1" applyFill="1" applyBorder="1" applyProtection="1">
      <protection locked="0"/>
    </xf>
    <xf numFmtId="0" fontId="10" fillId="0" borderId="19" xfId="0" applyFont="1" applyFill="1" applyBorder="1" applyProtection="1">
      <protection locked="0"/>
    </xf>
    <xf numFmtId="0" fontId="37" fillId="0" borderId="1" xfId="0" applyFont="1" applyFill="1" applyBorder="1" applyAlignment="1" applyProtection="1">
      <alignment vertical="center" wrapText="1"/>
    </xf>
    <xf numFmtId="0" fontId="19" fillId="0" borderId="0" xfId="0" applyFont="1"/>
    <xf numFmtId="0" fontId="7" fillId="0" borderId="0" xfId="0" applyFont="1" applyBorder="1" applyAlignment="1" applyProtection="1">
      <alignment horizontal="left" vertical="center" wrapText="1"/>
    </xf>
    <xf numFmtId="2" fontId="0" fillId="3" borderId="1" xfId="0" applyNumberFormat="1" applyFont="1" applyFill="1" applyBorder="1" applyAlignment="1" applyProtection="1">
      <alignment horizontal="right"/>
    </xf>
    <xf numFmtId="3" fontId="40" fillId="4" borderId="1"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right" wrapText="1"/>
    </xf>
    <xf numFmtId="2" fontId="9" fillId="0" borderId="0" xfId="0" applyNumberFormat="1" applyFont="1" applyBorder="1" applyAlignment="1" applyProtection="1"/>
    <xf numFmtId="0" fontId="1" fillId="0" borderId="0" xfId="0" applyFont="1" applyFill="1" applyBorder="1" applyAlignment="1" applyProtection="1">
      <alignment horizontal="right" wrapText="1"/>
    </xf>
    <xf numFmtId="0" fontId="1" fillId="0" borderId="0" xfId="0" applyFont="1" applyFill="1" applyBorder="1" applyAlignment="1" applyProtection="1">
      <alignment horizontal="right"/>
    </xf>
    <xf numFmtId="0" fontId="1" fillId="0" borderId="0" xfId="0" applyFont="1" applyBorder="1" applyAlignment="1" applyProtection="1">
      <alignment horizontal="right" wrapText="1"/>
    </xf>
    <xf numFmtId="0" fontId="24" fillId="0" borderId="0" xfId="0" applyFont="1" applyBorder="1" applyAlignment="1" applyProtection="1"/>
    <xf numFmtId="0" fontId="23" fillId="0" borderId="0" xfId="0" applyFont="1" applyBorder="1" applyAlignment="1" applyProtection="1"/>
    <xf numFmtId="0" fontId="1" fillId="0" borderId="0" xfId="0" applyFont="1" applyBorder="1" applyAlignment="1" applyProtection="1">
      <alignment horizontal="right"/>
    </xf>
    <xf numFmtId="0" fontId="1" fillId="0" borderId="16" xfId="0" applyFont="1" applyFill="1" applyBorder="1" applyAlignment="1">
      <alignment horizontal="center" vertical="center"/>
    </xf>
    <xf numFmtId="166" fontId="0" fillId="0" borderId="1" xfId="0" applyNumberFormat="1" applyFont="1" applyBorder="1" applyAlignment="1" applyProtection="1">
      <alignment horizontal="right"/>
    </xf>
    <xf numFmtId="166" fontId="0" fillId="0" borderId="15" xfId="0" applyNumberFormat="1" applyFont="1" applyBorder="1" applyAlignment="1" applyProtection="1">
      <alignment horizontal="right"/>
    </xf>
    <xf numFmtId="0" fontId="1" fillId="6" borderId="0" xfId="0" applyFont="1" applyFill="1" applyBorder="1" applyAlignment="1" applyProtection="1">
      <alignment horizontal="left" vertical="center" wrapText="1"/>
    </xf>
    <xf numFmtId="166" fontId="0" fillId="6" borderId="0" xfId="0" applyNumberFormat="1" applyFont="1" applyFill="1" applyBorder="1" applyProtection="1">
      <protection locked="0"/>
    </xf>
    <xf numFmtId="166" fontId="1" fillId="6" borderId="0" xfId="0" applyNumberFormat="1" applyFont="1" applyFill="1" applyBorder="1" applyProtection="1"/>
    <xf numFmtId="2" fontId="30" fillId="6" borderId="0" xfId="0" applyNumberFormat="1" applyFont="1" applyFill="1" applyBorder="1" applyProtection="1"/>
    <xf numFmtId="0" fontId="1" fillId="12" borderId="39" xfId="0" applyFont="1" applyFill="1" applyBorder="1" applyAlignment="1" applyProtection="1">
      <alignment horizontal="right"/>
    </xf>
    <xf numFmtId="2" fontId="1" fillId="12" borderId="37" xfId="0" applyNumberFormat="1" applyFont="1" applyFill="1" applyBorder="1" applyAlignment="1" applyProtection="1">
      <alignment horizontal="right"/>
    </xf>
    <xf numFmtId="0" fontId="1" fillId="12" borderId="20" xfId="0" applyFont="1" applyFill="1" applyBorder="1" applyAlignment="1" applyProtection="1">
      <alignment horizontal="right" wrapText="1"/>
    </xf>
    <xf numFmtId="2" fontId="1" fillId="12" borderId="40" xfId="0" applyNumberFormat="1" applyFont="1" applyFill="1" applyBorder="1" applyAlignment="1" applyProtection="1">
      <alignment horizontal="right"/>
    </xf>
    <xf numFmtId="0" fontId="1" fillId="12" borderId="20" xfId="0" applyFont="1" applyFill="1" applyBorder="1" applyAlignment="1" applyProtection="1">
      <alignment horizontal="right"/>
    </xf>
    <xf numFmtId="0" fontId="1" fillId="12" borderId="38" xfId="0" applyFont="1" applyFill="1" applyBorder="1" applyAlignment="1" applyProtection="1">
      <alignment horizontal="right" wrapText="1"/>
    </xf>
    <xf numFmtId="2" fontId="42" fillId="12" borderId="41" xfId="0" applyNumberFormat="1" applyFont="1" applyFill="1" applyBorder="1" applyAlignment="1" applyProtection="1"/>
    <xf numFmtId="0" fontId="1" fillId="13" borderId="39" xfId="0" applyFont="1" applyFill="1" applyBorder="1" applyAlignment="1" applyProtection="1">
      <alignment horizontal="right"/>
    </xf>
    <xf numFmtId="2" fontId="1" fillId="13" borderId="37" xfId="0" applyNumberFormat="1" applyFont="1" applyFill="1" applyBorder="1" applyAlignment="1" applyProtection="1">
      <alignment horizontal="right"/>
    </xf>
    <xf numFmtId="0" fontId="1" fillId="13" borderId="20" xfId="0" applyFont="1" applyFill="1" applyBorder="1" applyAlignment="1" applyProtection="1">
      <alignment horizontal="right" wrapText="1"/>
    </xf>
    <xf numFmtId="2" fontId="1" fillId="13" borderId="40" xfId="0" applyNumberFormat="1" applyFont="1" applyFill="1" applyBorder="1" applyAlignment="1" applyProtection="1">
      <alignment horizontal="right"/>
    </xf>
    <xf numFmtId="0" fontId="1" fillId="13" borderId="20" xfId="0" applyFont="1" applyFill="1" applyBorder="1" applyAlignment="1" applyProtection="1">
      <alignment horizontal="right"/>
    </xf>
    <xf numFmtId="0" fontId="1" fillId="13" borderId="38" xfId="0" applyFont="1" applyFill="1" applyBorder="1" applyAlignment="1" applyProtection="1">
      <alignment horizontal="right" wrapText="1"/>
    </xf>
    <xf numFmtId="2" fontId="42" fillId="13" borderId="41" xfId="0" applyNumberFormat="1" applyFont="1" applyFill="1" applyBorder="1" applyAlignment="1" applyProtection="1"/>
    <xf numFmtId="2" fontId="1" fillId="0" borderId="0" xfId="0" applyNumberFormat="1" applyFont="1" applyFill="1" applyBorder="1" applyAlignment="1" applyProtection="1">
      <alignment horizontal="left"/>
    </xf>
    <xf numFmtId="0" fontId="2" fillId="5" borderId="1" xfId="0" applyFont="1" applyFill="1" applyBorder="1" applyAlignment="1">
      <alignment horizontal="left"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2" fillId="5" borderId="1" xfId="0" applyFont="1" applyFill="1" applyBorder="1" applyAlignment="1">
      <alignment wrapText="1"/>
    </xf>
    <xf numFmtId="0" fontId="2" fillId="5" borderId="1" xfId="0" applyFont="1" applyFill="1" applyBorder="1" applyAlignment="1">
      <alignment horizontal="left" wrapText="1"/>
    </xf>
    <xf numFmtId="0" fontId="0" fillId="7" borderId="1" xfId="0" applyFill="1" applyBorder="1" applyAlignment="1">
      <alignment horizontal="center"/>
    </xf>
    <xf numFmtId="0" fontId="4" fillId="8" borderId="1" xfId="0" applyFont="1" applyFill="1" applyBorder="1" applyAlignment="1">
      <alignment horizontal="center"/>
    </xf>
    <xf numFmtId="166" fontId="1" fillId="0" borderId="0" xfId="0" applyNumberFormat="1" applyFont="1" applyBorder="1" applyAlignment="1" applyProtection="1"/>
    <xf numFmtId="167" fontId="12" fillId="0" borderId="18" xfId="1" applyNumberFormat="1" applyFont="1" applyBorder="1" applyAlignment="1" applyProtection="1">
      <alignment horizontal="right"/>
      <protection locked="0"/>
    </xf>
    <xf numFmtId="0" fontId="22" fillId="0" borderId="0" xfId="0" applyFont="1" applyProtection="1"/>
    <xf numFmtId="0" fontId="4" fillId="0" borderId="0" xfId="0" applyFont="1" applyFill="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left" wrapText="1"/>
    </xf>
    <xf numFmtId="0" fontId="2" fillId="0" borderId="0" xfId="0" applyFont="1" applyFill="1" applyBorder="1" applyAlignment="1">
      <alignment horizontal="left" vertical="center" wrapText="1"/>
    </xf>
    <xf numFmtId="0" fontId="26" fillId="0" borderId="0" xfId="0" applyFont="1" applyFill="1" applyBorder="1" applyAlignment="1">
      <alignment wrapText="1"/>
    </xf>
    <xf numFmtId="0" fontId="0" fillId="0" borderId="0" xfId="0" applyFill="1" applyBorder="1" applyAlignment="1">
      <alignment horizontal="center" wrapText="1"/>
    </xf>
    <xf numFmtId="0" fontId="0" fillId="0" borderId="0" xfId="0" applyFill="1" applyBorder="1" applyAlignment="1">
      <alignment horizontal="left" vertical="center"/>
    </xf>
    <xf numFmtId="0" fontId="2" fillId="10" borderId="1" xfId="0" applyFont="1" applyFill="1" applyBorder="1" applyAlignment="1">
      <alignment horizontal="left" wrapText="1"/>
    </xf>
    <xf numFmtId="0" fontId="0" fillId="9" borderId="1" xfId="0" applyFill="1" applyBorder="1" applyAlignment="1">
      <alignment horizontal="left" vertical="center"/>
    </xf>
    <xf numFmtId="0" fontId="17" fillId="0" borderId="2" xfId="0" applyFont="1" applyFill="1" applyBorder="1" applyAlignment="1" applyProtection="1">
      <alignment horizontal="left"/>
      <protection locked="0"/>
    </xf>
    <xf numFmtId="166" fontId="0" fillId="0" borderId="0" xfId="0" applyNumberFormat="1" applyFont="1" applyFill="1" applyBorder="1" applyAlignment="1" applyProtection="1">
      <alignment horizontal="right"/>
    </xf>
    <xf numFmtId="166" fontId="0" fillId="0" borderId="16" xfId="0" applyNumberFormat="1" applyFont="1" applyBorder="1" applyAlignment="1" applyProtection="1">
      <alignment horizontal="right"/>
    </xf>
    <xf numFmtId="166" fontId="0" fillId="13" borderId="8" xfId="0" applyNumberFormat="1" applyFont="1" applyFill="1" applyBorder="1" applyAlignment="1" applyProtection="1">
      <alignment horizontal="right"/>
    </xf>
    <xf numFmtId="166" fontId="0" fillId="13" borderId="13" xfId="0" applyNumberFormat="1" applyFont="1" applyFill="1" applyBorder="1" applyAlignment="1" applyProtection="1">
      <alignment horizontal="right"/>
    </xf>
    <xf numFmtId="166" fontId="39" fillId="13" borderId="10" xfId="0" applyNumberFormat="1" applyFont="1" applyFill="1" applyBorder="1" applyAlignment="1" applyProtection="1">
      <alignment horizontal="right"/>
    </xf>
    <xf numFmtId="166" fontId="0" fillId="12" borderId="8" xfId="0" applyNumberFormat="1" applyFont="1" applyFill="1" applyBorder="1" applyAlignment="1" applyProtection="1">
      <alignment horizontal="right"/>
    </xf>
    <xf numFmtId="2" fontId="1" fillId="12" borderId="9" xfId="0" applyNumberFormat="1" applyFont="1" applyFill="1" applyBorder="1" applyAlignment="1" applyProtection="1">
      <alignment horizontal="right"/>
    </xf>
    <xf numFmtId="2" fontId="1" fillId="12" borderId="0" xfId="0" applyNumberFormat="1" applyFont="1" applyFill="1" applyBorder="1" applyAlignment="1" applyProtection="1">
      <alignment horizontal="right"/>
    </xf>
    <xf numFmtId="166" fontId="0" fillId="12" borderId="13" xfId="0" applyNumberFormat="1" applyFont="1" applyFill="1" applyBorder="1" applyAlignment="1" applyProtection="1">
      <alignment horizontal="right"/>
    </xf>
    <xf numFmtId="166" fontId="39" fillId="12" borderId="10" xfId="0" applyNumberFormat="1" applyFont="1" applyFill="1" applyBorder="1" applyAlignment="1" applyProtection="1">
      <alignment horizontal="right"/>
    </xf>
    <xf numFmtId="0" fontId="24" fillId="0" borderId="0" xfId="0" applyFont="1" applyBorder="1" applyAlignment="1" applyProtection="1"/>
    <xf numFmtId="0" fontId="23" fillId="0" borderId="0" xfId="0" applyFont="1" applyBorder="1" applyAlignment="1" applyProtection="1"/>
    <xf numFmtId="0" fontId="21" fillId="2" borderId="1" xfId="0" applyFont="1" applyFill="1" applyBorder="1" applyAlignment="1" applyProtection="1">
      <alignment vertical="center" wrapText="1"/>
    </xf>
    <xf numFmtId="0" fontId="21" fillId="2" borderId="1" xfId="0" applyFont="1" applyFill="1" applyBorder="1" applyAlignment="1" applyProtection="1">
      <alignment vertical="center"/>
    </xf>
    <xf numFmtId="0" fontId="43" fillId="0" borderId="0" xfId="0" applyFont="1" applyFill="1" applyBorder="1" applyAlignment="1" applyProtection="1">
      <alignment vertical="center" wrapText="1"/>
      <protection locked="0"/>
    </xf>
    <xf numFmtId="0" fontId="17"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lignment vertical="center" wrapText="1"/>
    </xf>
    <xf numFmtId="0" fontId="0" fillId="0" borderId="4" xfId="0" applyBorder="1" applyAlignment="1" applyProtection="1">
      <alignment horizontal="left" vertical="center" wrapText="1"/>
    </xf>
    <xf numFmtId="0" fontId="43" fillId="0" borderId="6" xfId="0" applyFont="1" applyBorder="1" applyAlignment="1" applyProtection="1">
      <alignment horizontal="left" vertical="center" wrapText="1"/>
      <protection locked="0"/>
    </xf>
    <xf numFmtId="0" fontId="2" fillId="9" borderId="1" xfId="0" applyFont="1" applyFill="1" applyBorder="1" applyAlignment="1">
      <alignment horizontal="left" vertical="center" wrapText="1"/>
    </xf>
    <xf numFmtId="0" fontId="33" fillId="9" borderId="1" xfId="0" applyFont="1" applyFill="1" applyBorder="1" applyAlignment="1">
      <alignment horizontal="center" vertical="center" wrapText="1"/>
    </xf>
    <xf numFmtId="0" fontId="2" fillId="9" borderId="1" xfId="0" applyFont="1" applyFill="1" applyBorder="1" applyAlignment="1">
      <alignment horizontal="left" vertical="center"/>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1" fillId="10" borderId="1" xfId="0" applyFont="1" applyFill="1" applyBorder="1" applyAlignment="1">
      <alignment horizontal="center" vertical="center"/>
    </xf>
    <xf numFmtId="0" fontId="46" fillId="5" borderId="5" xfId="0" applyFont="1" applyFill="1" applyBorder="1" applyAlignment="1">
      <alignment horizontal="left" vertical="center" wrapText="1"/>
    </xf>
    <xf numFmtId="0" fontId="46" fillId="5" borderId="1" xfId="0" applyFont="1" applyFill="1" applyBorder="1" applyAlignment="1">
      <alignment horizontal="center" vertical="center"/>
    </xf>
    <xf numFmtId="0" fontId="12" fillId="0" borderId="1" xfId="0" applyFont="1" applyFill="1" applyBorder="1" applyAlignment="1" applyProtection="1">
      <alignment horizontal="left"/>
      <protection locked="0"/>
    </xf>
    <xf numFmtId="0" fontId="0" fillId="0" borderId="15" xfId="0" applyFont="1" applyFill="1" applyBorder="1" applyProtection="1">
      <protection locked="0"/>
    </xf>
    <xf numFmtId="0" fontId="0" fillId="0" borderId="15" xfId="0" applyFont="1" applyBorder="1" applyProtection="1">
      <protection locked="0"/>
    </xf>
    <xf numFmtId="0" fontId="49" fillId="0" borderId="0" xfId="0" applyFont="1" applyAlignment="1" applyProtection="1">
      <alignment horizontal="right"/>
    </xf>
    <xf numFmtId="2" fontId="48" fillId="0" borderId="0" xfId="0" applyNumberFormat="1" applyFont="1" applyFill="1" applyBorder="1" applyAlignment="1" applyProtection="1">
      <alignment horizontal="left"/>
    </xf>
    <xf numFmtId="49" fontId="12" fillId="0" borderId="1" xfId="0" applyNumberFormat="1" applyFont="1" applyBorder="1" applyAlignment="1" applyProtection="1">
      <alignment horizontal="center" wrapText="1"/>
      <protection locked="0"/>
    </xf>
    <xf numFmtId="49" fontId="0" fillId="0" borderId="1" xfId="0" applyNumberFormat="1" applyFont="1" applyBorder="1" applyAlignment="1" applyProtection="1">
      <alignment horizontal="center" wrapText="1"/>
      <protection locked="0"/>
    </xf>
    <xf numFmtId="49" fontId="0" fillId="0" borderId="1" xfId="0" applyNumberFormat="1" applyFont="1" applyFill="1" applyBorder="1" applyAlignment="1" applyProtection="1">
      <alignment horizontal="left"/>
      <protection locked="0"/>
    </xf>
    <xf numFmtId="49" fontId="0" fillId="0" borderId="18" xfId="0" applyNumberFormat="1" applyFont="1" applyBorder="1" applyAlignment="1" applyProtection="1">
      <alignment horizontal="center" wrapText="1"/>
      <protection locked="0"/>
    </xf>
    <xf numFmtId="49" fontId="17" fillId="0" borderId="5" xfId="0" applyNumberFormat="1" applyFont="1" applyBorder="1" applyAlignment="1" applyProtection="1">
      <alignment horizontal="left" vertical="center" wrapText="1"/>
      <protection locked="0"/>
    </xf>
    <xf numFmtId="49" fontId="17" fillId="0" borderId="4"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wrapText="1"/>
      <protection locked="0"/>
    </xf>
    <xf numFmtId="49" fontId="17" fillId="0" borderId="5"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0" fontId="22" fillId="0" borderId="0" xfId="0" applyFont="1" applyAlignment="1" applyProtection="1">
      <alignmen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21" fillId="0" borderId="0" xfId="0" applyFont="1" applyAlignment="1" applyProtection="1"/>
    <xf numFmtId="0" fontId="17" fillId="0" borderId="0" xfId="0" applyFont="1" applyAlignment="1" applyProtection="1"/>
    <xf numFmtId="14" fontId="21" fillId="0" borderId="5" xfId="0" applyNumberFormat="1" applyFont="1" applyFill="1" applyBorder="1" applyAlignment="1" applyProtection="1">
      <alignment horizontal="left" vertical="center"/>
      <protection locked="0"/>
    </xf>
    <xf numFmtId="0" fontId="21" fillId="0" borderId="4"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protection locked="0"/>
    </xf>
    <xf numFmtId="0" fontId="21" fillId="2" borderId="1" xfId="0" applyFont="1" applyFill="1" applyBorder="1" applyAlignment="1" applyProtection="1">
      <alignment vertical="center"/>
    </xf>
    <xf numFmtId="0" fontId="0" fillId="0" borderId="1" xfId="0" applyBorder="1" applyAlignment="1">
      <alignment vertical="center"/>
    </xf>
    <xf numFmtId="49" fontId="0" fillId="0" borderId="4"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49" fontId="21" fillId="0" borderId="5" xfId="0" applyNumberFormat="1" applyFont="1" applyBorder="1" applyAlignment="1" applyProtection="1">
      <alignment horizontal="left" vertical="center" wrapText="1"/>
      <protection locked="0"/>
    </xf>
    <xf numFmtId="0" fontId="17" fillId="0" borderId="5"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22" fillId="0" borderId="0" xfId="0" applyFont="1" applyFill="1" applyBorder="1" applyAlignment="1" applyProtection="1"/>
    <xf numFmtId="0" fontId="2" fillId="0" borderId="5"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1" fillId="0" borderId="0" xfId="0" applyFont="1" applyFill="1" applyBorder="1" applyAlignment="1" applyProtection="1">
      <alignment vertical="center"/>
    </xf>
    <xf numFmtId="0" fontId="0" fillId="0" borderId="0" xfId="0" applyFill="1" applyBorder="1" applyAlignment="1">
      <alignment vertical="center"/>
    </xf>
    <xf numFmtId="49" fontId="47" fillId="0" borderId="1" xfId="2"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0" fontId="44" fillId="0" borderId="0" xfId="0" applyFont="1" applyAlignment="1" applyProtection="1">
      <alignment wrapText="1"/>
    </xf>
    <xf numFmtId="0" fontId="44" fillId="0" borderId="0" xfId="0" applyFont="1" applyBorder="1" applyProtection="1"/>
    <xf numFmtId="0" fontId="24" fillId="0" borderId="0" xfId="0" applyFont="1" applyBorder="1" applyAlignment="1" applyProtection="1"/>
    <xf numFmtId="0" fontId="23" fillId="0" borderId="0" xfId="0" applyFont="1" applyBorder="1" applyAlignment="1" applyProtection="1"/>
    <xf numFmtId="0" fontId="21" fillId="2" borderId="11" xfId="0" applyFont="1" applyFill="1" applyBorder="1" applyAlignment="1" applyProtection="1">
      <alignment vertical="center" wrapText="1"/>
    </xf>
    <xf numFmtId="0" fontId="21" fillId="2" borderId="8" xfId="0" applyFont="1" applyFill="1" applyBorder="1" applyAlignment="1" applyProtection="1">
      <alignment vertical="center" wrapText="1"/>
    </xf>
    <xf numFmtId="0" fontId="21" fillId="2" borderId="9" xfId="0" applyFont="1" applyFill="1" applyBorder="1" applyAlignment="1" applyProtection="1">
      <alignment vertical="center" wrapText="1"/>
    </xf>
    <xf numFmtId="0" fontId="21" fillId="2" borderId="13" xfId="0" applyFont="1" applyFill="1" applyBorder="1" applyAlignment="1" applyProtection="1">
      <alignment vertical="center" wrapText="1"/>
    </xf>
    <xf numFmtId="0" fontId="21" fillId="2" borderId="12" xfId="0" applyFont="1" applyFill="1" applyBorder="1" applyAlignment="1" applyProtection="1">
      <alignment vertical="center" wrapText="1"/>
    </xf>
    <xf numFmtId="0" fontId="21" fillId="2" borderId="10" xfId="0" applyFont="1" applyFill="1" applyBorder="1" applyAlignment="1" applyProtection="1">
      <alignment vertical="center" wrapText="1"/>
    </xf>
    <xf numFmtId="0" fontId="21" fillId="0" borderId="7" xfId="0" applyFont="1" applyFill="1" applyBorder="1" applyAlignment="1" applyProtection="1"/>
    <xf numFmtId="0" fontId="21" fillId="0" borderId="0" xfId="0" applyFont="1" applyFill="1" applyBorder="1" applyAlignment="1" applyProtection="1"/>
    <xf numFmtId="0" fontId="21" fillId="0" borderId="7" xfId="0" applyFont="1" applyBorder="1" applyAlignment="1" applyProtection="1"/>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24" fillId="0" borderId="3" xfId="0" applyFont="1" applyBorder="1" applyAlignment="1" applyProtection="1"/>
    <xf numFmtId="0" fontId="22" fillId="0" borderId="0" xfId="0" applyFont="1" applyFill="1" applyBorder="1" applyAlignment="1" applyProtection="1">
      <alignment vertical="center" wrapText="1"/>
    </xf>
    <xf numFmtId="0" fontId="17" fillId="0" borderId="11"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8"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6"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protection locked="0"/>
    </xf>
    <xf numFmtId="0" fontId="17" fillId="0" borderId="6" xfId="0" applyFont="1" applyFill="1" applyBorder="1" applyAlignment="1" applyProtection="1">
      <alignment horizontal="left"/>
      <protection locked="0"/>
    </xf>
    <xf numFmtId="2" fontId="4" fillId="15" borderId="11" xfId="0" applyNumberFormat="1" applyFont="1" applyFill="1" applyBorder="1" applyAlignment="1" applyProtection="1">
      <alignment horizontal="left" vertical="center"/>
    </xf>
    <xf numFmtId="2" fontId="4" fillId="15" borderId="3" xfId="0" applyNumberFormat="1" applyFont="1" applyFill="1" applyBorder="1" applyAlignment="1" applyProtection="1">
      <alignment horizontal="left" vertical="center"/>
    </xf>
    <xf numFmtId="0" fontId="0" fillId="15" borderId="3" xfId="0" applyFill="1" applyBorder="1" applyAlignment="1"/>
    <xf numFmtId="0" fontId="0" fillId="15" borderId="8" xfId="0" applyFill="1" applyBorder="1" applyAlignment="1"/>
    <xf numFmtId="2" fontId="4" fillId="14" borderId="11" xfId="0" applyNumberFormat="1" applyFont="1" applyFill="1" applyBorder="1" applyAlignment="1" applyProtection="1">
      <alignment horizontal="left" vertical="center"/>
    </xf>
    <xf numFmtId="2" fontId="4" fillId="14" borderId="3" xfId="0" applyNumberFormat="1" applyFont="1" applyFill="1" applyBorder="1" applyAlignment="1" applyProtection="1">
      <alignment horizontal="left" vertical="center"/>
    </xf>
    <xf numFmtId="0" fontId="0" fillId="14" borderId="8" xfId="0" applyFill="1" applyBorder="1" applyAlignment="1"/>
    <xf numFmtId="2" fontId="1" fillId="12" borderId="11" xfId="0" applyNumberFormat="1" applyFont="1" applyFill="1" applyBorder="1" applyAlignment="1" applyProtection="1">
      <alignment horizontal="right"/>
    </xf>
    <xf numFmtId="0" fontId="0" fillId="0" borderId="3" xfId="0" applyBorder="1" applyAlignment="1">
      <alignment horizontal="right"/>
    </xf>
    <xf numFmtId="2" fontId="1" fillId="13" borderId="11" xfId="0" applyNumberFormat="1" applyFont="1" applyFill="1" applyBorder="1" applyAlignment="1" applyProtection="1">
      <alignment horizontal="right" wrapText="1"/>
    </xf>
    <xf numFmtId="0" fontId="0" fillId="0" borderId="3" xfId="0" applyBorder="1" applyAlignment="1"/>
    <xf numFmtId="2" fontId="1" fillId="12" borderId="9" xfId="0" applyNumberFormat="1" applyFont="1" applyFill="1" applyBorder="1" applyAlignment="1" applyProtection="1">
      <alignment horizontal="right" wrapText="1"/>
    </xf>
    <xf numFmtId="0" fontId="0" fillId="12" borderId="0" xfId="0" applyFill="1" applyBorder="1" applyAlignment="1">
      <alignment horizontal="right" wrapText="1"/>
    </xf>
    <xf numFmtId="2" fontId="1" fillId="13" borderId="9" xfId="0" applyNumberFormat="1" applyFont="1" applyFill="1" applyBorder="1" applyAlignment="1" applyProtection="1">
      <alignment horizontal="right" wrapText="1"/>
    </xf>
    <xf numFmtId="0" fontId="0" fillId="13" borderId="0" xfId="0" applyFill="1" applyBorder="1" applyAlignment="1">
      <alignment horizontal="right" wrapText="1"/>
    </xf>
    <xf numFmtId="0" fontId="0" fillId="13" borderId="0" xfId="0" applyFill="1" applyBorder="1" applyAlignment="1"/>
    <xf numFmtId="0" fontId="6" fillId="0" borderId="0" xfId="0" applyFont="1" applyAlignment="1" applyProtection="1">
      <alignment horizontal="left" wrapText="1"/>
    </xf>
    <xf numFmtId="0" fontId="15" fillId="2" borderId="1" xfId="0" applyFont="1" applyFill="1" applyBorder="1" applyAlignment="1" applyProtection="1">
      <alignment horizontal="center"/>
    </xf>
    <xf numFmtId="0" fontId="4" fillId="2" borderId="25" xfId="0" applyFont="1" applyFill="1" applyBorder="1" applyAlignment="1" applyProtection="1">
      <alignment horizontal="center"/>
    </xf>
    <xf numFmtId="0" fontId="4" fillId="2" borderId="26" xfId="0" applyFont="1" applyFill="1" applyBorder="1" applyAlignment="1" applyProtection="1">
      <alignment horizontal="center"/>
    </xf>
    <xf numFmtId="0" fontId="0" fillId="0" borderId="22" xfId="0" applyBorder="1" applyAlignment="1"/>
    <xf numFmtId="0" fontId="14" fillId="6" borderId="0" xfId="0" applyFont="1" applyFill="1" applyBorder="1" applyAlignment="1" applyProtection="1">
      <alignment horizontal="right"/>
    </xf>
    <xf numFmtId="0" fontId="4" fillId="2" borderId="22" xfId="0" applyFont="1" applyFill="1" applyBorder="1" applyAlignment="1" applyProtection="1">
      <alignment horizontal="center"/>
    </xf>
    <xf numFmtId="0" fontId="14" fillId="6" borderId="0" xfId="0" applyFont="1" applyFill="1" applyBorder="1" applyAlignment="1" applyProtection="1">
      <alignment horizontal="center"/>
    </xf>
    <xf numFmtId="0" fontId="3" fillId="0" borderId="28" xfId="0" applyFont="1" applyFill="1" applyBorder="1" applyAlignment="1" applyProtection="1">
      <alignment horizontal="center"/>
    </xf>
    <xf numFmtId="0" fontId="25" fillId="0" borderId="0" xfId="0" applyFont="1" applyFill="1" applyBorder="1" applyAlignment="1" applyProtection="1">
      <alignment horizontal="left" wrapText="1"/>
    </xf>
    <xf numFmtId="0" fontId="26" fillId="0" borderId="0" xfId="0" applyFont="1" applyBorder="1" applyAlignment="1" applyProtection="1">
      <alignment horizontal="left" vertical="top" wrapText="1"/>
    </xf>
    <xf numFmtId="0" fontId="0" fillId="0" borderId="0" xfId="0" applyAlignment="1">
      <alignment horizontal="left" vertical="top" wrapText="1"/>
    </xf>
    <xf numFmtId="0" fontId="28"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4" fillId="2" borderId="1" xfId="0" applyFont="1" applyFill="1" applyBorder="1" applyAlignment="1" applyProtection="1">
      <alignment horizontal="center"/>
    </xf>
    <xf numFmtId="0" fontId="0" fillId="0" borderId="1" xfId="0" applyBorder="1" applyAlignment="1">
      <alignment horizontal="center"/>
    </xf>
    <xf numFmtId="2" fontId="4" fillId="15" borderId="27" xfId="0" applyNumberFormat="1" applyFont="1" applyFill="1" applyBorder="1" applyAlignment="1" applyProtection="1">
      <alignment horizontal="left" vertical="center"/>
    </xf>
    <xf numFmtId="2" fontId="4" fillId="15" borderId="42" xfId="0" applyNumberFormat="1" applyFont="1" applyFill="1" applyBorder="1" applyAlignment="1" applyProtection="1">
      <alignment horizontal="left" vertical="center"/>
    </xf>
    <xf numFmtId="2" fontId="4" fillId="14" borderId="27" xfId="0" applyNumberFormat="1" applyFont="1" applyFill="1" applyBorder="1" applyAlignment="1" applyProtection="1">
      <alignment horizontal="left" vertical="center"/>
    </xf>
    <xf numFmtId="2" fontId="4" fillId="14" borderId="42" xfId="0" applyNumberFormat="1" applyFont="1" applyFill="1" applyBorder="1" applyAlignment="1" applyProtection="1">
      <alignment horizontal="left" vertical="center"/>
    </xf>
    <xf numFmtId="0" fontId="1" fillId="6" borderId="0" xfId="0" applyFont="1" applyFill="1" applyBorder="1" applyAlignment="1" applyProtection="1">
      <alignment horizontal="right"/>
    </xf>
    <xf numFmtId="0" fontId="1" fillId="0" borderId="0" xfId="0" applyFont="1" applyAlignment="1">
      <alignment horizontal="right"/>
    </xf>
    <xf numFmtId="0" fontId="1" fillId="0" borderId="0" xfId="0" applyFont="1" applyBorder="1" applyAlignment="1">
      <alignment horizontal="right"/>
    </xf>
    <xf numFmtId="0" fontId="32" fillId="0" borderId="32"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33" xfId="0" applyFont="1" applyBorder="1" applyAlignment="1" applyProtection="1">
      <alignment horizontal="left" vertical="center" wrapText="1"/>
    </xf>
    <xf numFmtId="0" fontId="30" fillId="0" borderId="0" xfId="0" applyFont="1" applyBorder="1" applyAlignment="1" applyProtection="1"/>
    <xf numFmtId="0" fontId="28" fillId="0" borderId="34" xfId="0" applyFont="1" applyBorder="1" applyAlignment="1" applyProtection="1">
      <alignment horizontal="left" vertical="center" wrapText="1"/>
    </xf>
    <xf numFmtId="0" fontId="32" fillId="0" borderId="35" xfId="0" applyFont="1" applyBorder="1" applyAlignment="1" applyProtection="1">
      <alignment horizontal="left" vertical="center" wrapText="1"/>
    </xf>
    <xf numFmtId="0" fontId="32" fillId="0" borderId="36" xfId="0" applyFont="1" applyBorder="1" applyAlignment="1" applyProtection="1">
      <alignment horizontal="left" vertical="center" wrapText="1"/>
    </xf>
    <xf numFmtId="0" fontId="26" fillId="0" borderId="32" xfId="0" applyFont="1" applyBorder="1" applyAlignment="1" applyProtection="1">
      <alignment horizontal="left" vertical="center" wrapText="1"/>
    </xf>
    <xf numFmtId="0" fontId="26" fillId="0" borderId="0" xfId="0" applyFont="1" applyBorder="1" applyAlignment="1"/>
    <xf numFmtId="0" fontId="26" fillId="0" borderId="33" xfId="0" applyFont="1" applyBorder="1" applyAlignment="1"/>
    <xf numFmtId="0" fontId="26" fillId="0" borderId="29" xfId="0" applyFont="1" applyFill="1" applyBorder="1" applyAlignment="1" applyProtection="1">
      <alignment horizontal="left" vertical="justify" wrapText="1"/>
    </xf>
    <xf numFmtId="0" fontId="26" fillId="0" borderId="30" xfId="0" applyFont="1" applyBorder="1" applyAlignment="1"/>
    <xf numFmtId="0" fontId="26" fillId="0" borderId="31" xfId="0" applyFont="1" applyBorder="1" applyAlignment="1"/>
    <xf numFmtId="0" fontId="4" fillId="11" borderId="1" xfId="0" applyFont="1" applyFill="1" applyBorder="1" applyAlignment="1" applyProtection="1">
      <alignment horizontal="center"/>
    </xf>
    <xf numFmtId="0" fontId="0" fillId="11" borderId="1" xfId="0" applyFill="1" applyBorder="1" applyAlignment="1">
      <alignment horizontal="center"/>
    </xf>
    <xf numFmtId="0" fontId="4" fillId="2" borderId="5" xfId="0" applyFont="1" applyFill="1" applyBorder="1" applyAlignment="1" applyProtection="1">
      <alignment horizontal="center"/>
    </xf>
    <xf numFmtId="0" fontId="4" fillId="2" borderId="4" xfId="0" applyFont="1" applyFill="1" applyBorder="1" applyAlignment="1" applyProtection="1">
      <alignment horizontal="center"/>
    </xf>
    <xf numFmtId="0" fontId="4" fillId="2" borderId="6" xfId="0" applyFont="1" applyFill="1" applyBorder="1" applyAlignment="1" applyProtection="1">
      <alignment horizontal="center"/>
    </xf>
    <xf numFmtId="2" fontId="1" fillId="12" borderId="12" xfId="0" applyNumberFormat="1" applyFont="1" applyFill="1" applyBorder="1" applyAlignment="1" applyProtection="1">
      <alignment horizontal="right"/>
    </xf>
    <xf numFmtId="2" fontId="1" fillId="12" borderId="7" xfId="0" applyNumberFormat="1" applyFont="1" applyFill="1" applyBorder="1" applyAlignment="1" applyProtection="1">
      <alignment horizontal="right"/>
    </xf>
    <xf numFmtId="0" fontId="14" fillId="13" borderId="12" xfId="0" applyFont="1" applyFill="1" applyBorder="1" applyAlignment="1" applyProtection="1">
      <alignment horizontal="right"/>
    </xf>
    <xf numFmtId="0" fontId="0" fillId="13" borderId="7" xfId="0" applyFill="1" applyBorder="1" applyAlignment="1"/>
    <xf numFmtId="0" fontId="7" fillId="0" borderId="0" xfId="0" applyFont="1" applyBorder="1" applyAlignment="1" applyProtection="1">
      <alignment horizontal="left" vertical="center" wrapText="1"/>
    </xf>
    <xf numFmtId="0" fontId="15" fillId="2" borderId="5" xfId="0" applyFont="1" applyFill="1" applyBorder="1" applyAlignment="1" applyProtection="1">
      <alignment horizontal="center"/>
    </xf>
    <xf numFmtId="0" fontId="15" fillId="2" borderId="4" xfId="0" applyFont="1" applyFill="1" applyBorder="1" applyAlignment="1" applyProtection="1">
      <alignment horizontal="center"/>
    </xf>
    <xf numFmtId="0" fontId="15" fillId="2" borderId="6" xfId="0" applyFont="1" applyFill="1" applyBorder="1" applyAlignment="1" applyProtection="1">
      <alignment horizontal="center"/>
    </xf>
    <xf numFmtId="0" fontId="19" fillId="0" borderId="0" xfId="0" applyFont="1" applyAlignment="1">
      <alignment wrapText="1"/>
    </xf>
    <xf numFmtId="0" fontId="0" fillId="0" borderId="0" xfId="0" applyAlignment="1">
      <alignment wrapText="1"/>
    </xf>
    <xf numFmtId="0" fontId="1" fillId="0" borderId="0" xfId="0" applyFont="1" applyBorder="1" applyAlignment="1" applyProtection="1">
      <alignment horizontal="right"/>
    </xf>
    <xf numFmtId="0" fontId="36" fillId="6" borderId="0" xfId="0" applyFont="1" applyFill="1" applyBorder="1" applyAlignment="1" applyProtection="1">
      <alignment horizontal="left" vertical="top" wrapText="1"/>
    </xf>
    <xf numFmtId="0" fontId="19" fillId="6" borderId="0" xfId="0" applyFont="1" applyFill="1" applyAlignment="1">
      <alignment horizontal="left" vertical="top" wrapText="1"/>
    </xf>
    <xf numFmtId="0" fontId="1" fillId="6" borderId="0" xfId="0" applyFont="1" applyFill="1" applyBorder="1" applyAlignment="1" applyProtection="1">
      <protection hidden="1"/>
    </xf>
    <xf numFmtId="0" fontId="0" fillId="0" borderId="0" xfId="0" applyBorder="1" applyAlignment="1"/>
    <xf numFmtId="0" fontId="1" fillId="0" borderId="0" xfId="0" applyFont="1" applyBorder="1" applyAlignment="1" applyProtection="1">
      <alignment horizontal="right"/>
      <protection hidden="1"/>
    </xf>
    <xf numFmtId="0" fontId="0" fillId="0" borderId="0" xfId="0" applyBorder="1" applyAlignment="1">
      <alignment horizontal="right"/>
    </xf>
    <xf numFmtId="0" fontId="4" fillId="8" borderId="1"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33" fillId="5" borderId="5"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3" fillId="5" borderId="6"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1" xfId="0" applyFont="1" applyFill="1" applyBorder="1" applyAlignment="1">
      <alignment wrapText="1"/>
    </xf>
    <xf numFmtId="0" fontId="0" fillId="0" borderId="3" xfId="0" applyFont="1" applyFill="1" applyBorder="1" applyAlignment="1">
      <alignment wrapText="1"/>
    </xf>
    <xf numFmtId="0" fontId="0" fillId="0" borderId="8" xfId="0" applyFont="1" applyFill="1" applyBorder="1" applyAlignment="1">
      <alignment wrapText="1"/>
    </xf>
    <xf numFmtId="0" fontId="0" fillId="0" borderId="12" xfId="0" applyFont="1" applyFill="1" applyBorder="1" applyAlignment="1">
      <alignment wrapText="1"/>
    </xf>
    <xf numFmtId="0" fontId="0" fillId="0" borderId="7" xfId="0" applyFont="1" applyFill="1" applyBorder="1" applyAlignment="1">
      <alignment wrapText="1"/>
    </xf>
    <xf numFmtId="0" fontId="0" fillId="0" borderId="10" xfId="0" applyFont="1" applyFill="1" applyBorder="1" applyAlignment="1">
      <alignment wrapText="1"/>
    </xf>
    <xf numFmtId="0" fontId="2" fillId="10" borderId="5"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2" fillId="9" borderId="1"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33" fillId="9" borderId="4" xfId="0" applyFont="1" applyFill="1" applyBorder="1" applyAlignment="1">
      <alignment horizontal="left" vertical="center" wrapText="1"/>
    </xf>
    <xf numFmtId="0" fontId="33" fillId="9" borderId="6" xfId="0" applyFont="1" applyFill="1" applyBorder="1" applyAlignment="1">
      <alignment horizontal="left" vertical="center" wrapText="1"/>
    </xf>
    <xf numFmtId="0" fontId="0" fillId="0" borderId="1" xfId="0" applyFont="1" applyFill="1" applyBorder="1" applyAlignment="1">
      <alignment wrapText="1"/>
    </xf>
    <xf numFmtId="0" fontId="2" fillId="0" borderId="1" xfId="0" applyFont="1" applyFill="1" applyBorder="1" applyAlignment="1">
      <alignment wrapText="1"/>
    </xf>
    <xf numFmtId="0" fontId="0" fillId="0" borderId="5" xfId="0" applyFill="1" applyBorder="1" applyAlignment="1">
      <alignment wrapText="1"/>
    </xf>
    <xf numFmtId="0" fontId="0" fillId="0" borderId="4" xfId="0" applyFill="1" applyBorder="1" applyAlignment="1">
      <alignment wrapText="1"/>
    </xf>
    <xf numFmtId="0" fontId="0" fillId="0" borderId="6" xfId="0" applyFill="1"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6" xfId="0" applyBorder="1" applyAlignment="1">
      <alignment wrapText="1"/>
    </xf>
    <xf numFmtId="0" fontId="1" fillId="8" borderId="5" xfId="0" applyFont="1" applyFill="1" applyBorder="1" applyAlignment="1">
      <alignment horizontal="center" wrapText="1"/>
    </xf>
    <xf numFmtId="0" fontId="1" fillId="8" borderId="4" xfId="0" applyFont="1" applyFill="1" applyBorder="1" applyAlignment="1">
      <alignment horizontal="center" wrapText="1"/>
    </xf>
    <xf numFmtId="0" fontId="1" fillId="8" borderId="6" xfId="0" applyFont="1" applyFill="1" applyBorder="1" applyAlignment="1">
      <alignment horizontal="center" wrapText="1"/>
    </xf>
    <xf numFmtId="0" fontId="0" fillId="0" borderId="16" xfId="0" applyFill="1" applyBorder="1" applyAlignment="1">
      <alignment wrapText="1"/>
    </xf>
    <xf numFmtId="0" fontId="0" fillId="0" borderId="1" xfId="0" applyFill="1" applyBorder="1" applyAlignment="1">
      <alignment wrapText="1"/>
    </xf>
  </cellXfs>
  <cellStyles count="3">
    <cellStyle name="Komma" xfId="1" builtinId="3"/>
    <cellStyle name="Link" xfId="2" builtinId="8"/>
    <cellStyle name="Standard" xfId="0" builtinId="0"/>
  </cellStyles>
  <dxfs count="41">
    <dxf>
      <font>
        <color rgb="FF00B050"/>
      </font>
    </dxf>
    <dxf>
      <font>
        <color rgb="FFFF000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FF0000"/>
      </font>
    </dxf>
  </dxfs>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E$16"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firstButton="1"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1</xdr:col>
          <xdr:colOff>571500</xdr:colOff>
          <xdr:row>15</xdr:row>
          <xdr:rowOff>228600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15</xdr:row>
          <xdr:rowOff>9525</xdr:rowOff>
        </xdr:from>
        <xdr:to>
          <xdr:col>2</xdr:col>
          <xdr:colOff>228600</xdr:colOff>
          <xdr:row>15</xdr:row>
          <xdr:rowOff>228600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590550</xdr:colOff>
          <xdr:row>16</xdr:row>
          <xdr:rowOff>342900</xdr:rowOff>
        </xdr:to>
        <xdr:sp macro="" textlink="">
          <xdr:nvSpPr>
            <xdr:cNvPr id="2061" name="Option Button 13" descr="Ja"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16</xdr:row>
          <xdr:rowOff>123825</xdr:rowOff>
        </xdr:from>
        <xdr:to>
          <xdr:col>2</xdr:col>
          <xdr:colOff>247650</xdr:colOff>
          <xdr:row>16</xdr:row>
          <xdr:rowOff>352425</xdr:rowOff>
        </xdr:to>
        <xdr:sp macro="" textlink="">
          <xdr:nvSpPr>
            <xdr:cNvPr id="2062" name="Option Button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238125</xdr:rowOff>
        </xdr:from>
        <xdr:to>
          <xdr:col>2</xdr:col>
          <xdr:colOff>390525</xdr:colOff>
          <xdr:row>16</xdr:row>
          <xdr:rowOff>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9525</xdr:rowOff>
        </xdr:from>
        <xdr:to>
          <xdr:col>2</xdr:col>
          <xdr:colOff>390525</xdr:colOff>
          <xdr:row>16</xdr:row>
          <xdr:rowOff>409575</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enutzerdefiniert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J40"/>
  <sheetViews>
    <sheetView showGridLines="0" tabSelected="1" view="pageLayout" zoomScaleNormal="115" workbookViewId="0">
      <selection activeCell="C29" sqref="C29:J29"/>
    </sheetView>
  </sheetViews>
  <sheetFormatPr baseColWidth="10" defaultColWidth="11.625" defaultRowHeight="14.25" x14ac:dyDescent="0.2"/>
  <cols>
    <col min="1" max="1" width="27.875" style="2" customWidth="1"/>
    <col min="2" max="5" width="11.625" style="2"/>
    <col min="6" max="6" width="8.75" style="2" customWidth="1"/>
    <col min="7" max="7" width="5.75" style="2" customWidth="1"/>
    <col min="8" max="9" width="11.625" style="2"/>
    <col min="10" max="10" width="37.625" style="2" customWidth="1"/>
    <col min="11" max="16384" width="11.625" style="2"/>
  </cols>
  <sheetData>
    <row r="1" spans="1:10" ht="30" customHeight="1" x14ac:dyDescent="0.2">
      <c r="A1" s="301" t="s">
        <v>52</v>
      </c>
      <c r="B1" s="302"/>
      <c r="C1" s="302"/>
      <c r="D1" s="302"/>
      <c r="E1" s="302"/>
      <c r="F1" s="302"/>
      <c r="G1" s="302"/>
      <c r="H1" s="302"/>
      <c r="I1" s="302"/>
      <c r="J1" s="302"/>
    </row>
    <row r="3" spans="1:10" s="37" customFormat="1" ht="19.7" customHeight="1" x14ac:dyDescent="0.2">
      <c r="C3" s="38" t="s">
        <v>53</v>
      </c>
      <c r="D3" s="38"/>
      <c r="E3" s="305"/>
      <c r="F3" s="306"/>
      <c r="G3" s="307"/>
    </row>
    <row r="4" spans="1:10" x14ac:dyDescent="0.2">
      <c r="A4" s="37"/>
      <c r="B4" s="37"/>
      <c r="C4" s="37"/>
      <c r="D4" s="37"/>
      <c r="E4" s="37"/>
      <c r="F4" s="37"/>
      <c r="G4" s="37"/>
      <c r="H4" s="37"/>
      <c r="I4" s="37"/>
      <c r="J4" s="37"/>
    </row>
    <row r="5" spans="1:10" ht="15" x14ac:dyDescent="0.2">
      <c r="A5" s="300" t="s">
        <v>69</v>
      </c>
      <c r="B5" s="300"/>
      <c r="C5" s="300"/>
      <c r="D5" s="300"/>
      <c r="E5" s="300"/>
      <c r="F5" s="300"/>
      <c r="G5" s="300"/>
      <c r="H5" s="300"/>
      <c r="I5" s="300"/>
      <c r="J5" s="300"/>
    </row>
    <row r="6" spans="1:10" x14ac:dyDescent="0.2">
      <c r="A6" s="37"/>
      <c r="B6" s="37"/>
      <c r="C6" s="37"/>
      <c r="D6" s="37"/>
      <c r="E6" s="37"/>
      <c r="F6" s="37"/>
      <c r="G6" s="37"/>
      <c r="H6" s="37"/>
      <c r="I6" s="37"/>
      <c r="J6" s="37"/>
    </row>
    <row r="7" spans="1:10" ht="15" x14ac:dyDescent="0.25">
      <c r="A7" s="303" t="s">
        <v>36</v>
      </c>
      <c r="B7" s="303"/>
      <c r="C7" s="303"/>
      <c r="D7" s="303"/>
      <c r="E7" s="303"/>
      <c r="F7" s="303" t="s">
        <v>35</v>
      </c>
      <c r="G7" s="304"/>
      <c r="H7" s="304"/>
      <c r="I7" s="304"/>
      <c r="J7" s="304"/>
    </row>
    <row r="8" spans="1:10" ht="6.75" customHeight="1" x14ac:dyDescent="0.2">
      <c r="A8" s="37"/>
      <c r="B8" s="37"/>
      <c r="C8" s="37"/>
      <c r="D8" s="37"/>
      <c r="E8" s="37"/>
      <c r="F8" s="37"/>
      <c r="G8" s="37"/>
      <c r="H8" s="37"/>
      <c r="I8" s="37"/>
      <c r="J8" s="37"/>
    </row>
    <row r="9" spans="1:10" ht="19.7" customHeight="1" x14ac:dyDescent="0.2">
      <c r="A9" s="39" t="s">
        <v>4</v>
      </c>
      <c r="B9" s="294"/>
      <c r="C9" s="295"/>
      <c r="D9" s="295"/>
      <c r="E9" s="296"/>
      <c r="F9" s="308" t="s">
        <v>4</v>
      </c>
      <c r="G9" s="309"/>
      <c r="H9" s="294"/>
      <c r="I9" s="310"/>
      <c r="J9" s="311"/>
    </row>
    <row r="10" spans="1:10" ht="19.7" customHeight="1" x14ac:dyDescent="0.2">
      <c r="A10" s="39" t="s">
        <v>5</v>
      </c>
      <c r="B10" s="294"/>
      <c r="C10" s="295"/>
      <c r="D10" s="295"/>
      <c r="E10" s="296"/>
      <c r="F10" s="308" t="s">
        <v>5</v>
      </c>
      <c r="G10" s="309"/>
      <c r="H10" s="294"/>
      <c r="I10" s="310"/>
      <c r="J10" s="311"/>
    </row>
    <row r="11" spans="1:10" ht="19.7" customHeight="1" x14ac:dyDescent="0.2">
      <c r="A11" s="39" t="s">
        <v>6</v>
      </c>
      <c r="B11" s="297"/>
      <c r="C11" s="298"/>
      <c r="D11" s="298"/>
      <c r="E11" s="299"/>
      <c r="F11" s="308" t="s">
        <v>6</v>
      </c>
      <c r="G11" s="309"/>
      <c r="H11" s="294"/>
      <c r="I11" s="310"/>
      <c r="J11" s="311"/>
    </row>
    <row r="12" spans="1:10" ht="19.7" customHeight="1" x14ac:dyDescent="0.2">
      <c r="A12" s="39" t="s">
        <v>8</v>
      </c>
      <c r="B12" s="297"/>
      <c r="C12" s="298"/>
      <c r="D12" s="298"/>
      <c r="E12" s="299"/>
      <c r="F12" s="308" t="s">
        <v>8</v>
      </c>
      <c r="G12" s="309"/>
      <c r="H12" s="294"/>
      <c r="I12" s="310"/>
      <c r="J12" s="311"/>
    </row>
    <row r="13" spans="1:10" ht="19.7" customHeight="1" x14ac:dyDescent="0.2">
      <c r="A13" s="39" t="s">
        <v>30</v>
      </c>
      <c r="B13" s="297"/>
      <c r="C13" s="298"/>
      <c r="D13" s="298"/>
      <c r="E13" s="299"/>
      <c r="F13" s="308" t="s">
        <v>30</v>
      </c>
      <c r="G13" s="309"/>
      <c r="H13" s="294"/>
      <c r="I13" s="310"/>
      <c r="J13" s="311"/>
    </row>
    <row r="14" spans="1:10" ht="19.7" customHeight="1" x14ac:dyDescent="0.2">
      <c r="A14" s="39" t="s">
        <v>7</v>
      </c>
      <c r="B14" s="294"/>
      <c r="C14" s="295"/>
      <c r="D14" s="295"/>
      <c r="E14" s="296"/>
      <c r="F14" s="308" t="s">
        <v>7</v>
      </c>
      <c r="G14" s="309"/>
      <c r="H14" s="321"/>
      <c r="I14" s="322"/>
      <c r="J14" s="322"/>
    </row>
    <row r="15" spans="1:10" s="4" customFormat="1" ht="19.7" customHeight="1" x14ac:dyDescent="0.2">
      <c r="A15" s="39" t="s">
        <v>76</v>
      </c>
      <c r="B15" s="312"/>
      <c r="C15" s="310"/>
      <c r="D15" s="310"/>
      <c r="E15" s="311"/>
      <c r="F15" s="319"/>
      <c r="G15" s="320"/>
      <c r="H15" s="12"/>
      <c r="I15" s="12"/>
      <c r="J15" s="271">
        <v>2</v>
      </c>
    </row>
    <row r="16" spans="1:10" s="4" customFormat="1" ht="19.7" customHeight="1" x14ac:dyDescent="0.2">
      <c r="A16" s="270" t="s">
        <v>165</v>
      </c>
      <c r="B16" s="313"/>
      <c r="C16" s="314"/>
      <c r="D16" s="275"/>
      <c r="E16" s="276">
        <v>0</v>
      </c>
      <c r="F16" s="319"/>
      <c r="G16" s="319"/>
      <c r="H16" s="272"/>
      <c r="I16" s="273"/>
      <c r="J16" s="271"/>
    </row>
    <row r="17" spans="1:10" s="4" customFormat="1" ht="33" customHeight="1" x14ac:dyDescent="0.2">
      <c r="A17" s="269" t="s">
        <v>173</v>
      </c>
      <c r="B17" s="316"/>
      <c r="C17" s="317"/>
      <c r="D17" s="317"/>
      <c r="E17" s="318"/>
      <c r="F17" s="319"/>
      <c r="G17" s="320"/>
      <c r="H17" s="274"/>
      <c r="I17" s="274"/>
      <c r="J17" s="274"/>
    </row>
    <row r="18" spans="1:10" ht="15" customHeight="1" x14ac:dyDescent="0.2">
      <c r="A18" s="37"/>
      <c r="B18" s="37"/>
      <c r="C18" s="37"/>
      <c r="D18" s="37"/>
      <c r="E18" s="37"/>
      <c r="F18" s="37"/>
      <c r="G18" s="37"/>
      <c r="H18" s="37"/>
      <c r="I18" s="37"/>
      <c r="J18" s="37"/>
    </row>
    <row r="19" spans="1:10" ht="15" customHeight="1" x14ac:dyDescent="0.25">
      <c r="A19" s="315" t="s">
        <v>70</v>
      </c>
      <c r="B19" s="315"/>
      <c r="C19" s="315"/>
      <c r="D19" s="315"/>
      <c r="E19" s="315"/>
      <c r="F19" s="315"/>
      <c r="G19" s="315"/>
      <c r="H19" s="315"/>
      <c r="I19" s="315"/>
      <c r="J19" s="315"/>
    </row>
    <row r="20" spans="1:10" ht="9" customHeight="1" x14ac:dyDescent="0.25">
      <c r="A20" s="333"/>
      <c r="B20" s="333"/>
      <c r="C20" s="333"/>
      <c r="D20" s="333"/>
      <c r="E20" s="333"/>
      <c r="F20" s="334"/>
      <c r="G20" s="37"/>
      <c r="H20" s="37"/>
      <c r="I20" s="37"/>
      <c r="J20" s="37"/>
    </row>
    <row r="21" spans="1:10" ht="15" x14ac:dyDescent="0.25">
      <c r="A21" s="40" t="s">
        <v>9</v>
      </c>
      <c r="B21" s="41"/>
      <c r="C21" s="42" t="s">
        <v>10</v>
      </c>
      <c r="D21" s="256"/>
      <c r="E21" s="42" t="s">
        <v>11</v>
      </c>
      <c r="F21" s="353"/>
      <c r="G21" s="354"/>
      <c r="H21" s="43"/>
      <c r="I21" s="43"/>
      <c r="J21" s="43"/>
    </row>
    <row r="22" spans="1:10" ht="15" customHeight="1" x14ac:dyDescent="0.2">
      <c r="A22" s="327" t="s">
        <v>29</v>
      </c>
      <c r="B22" s="328"/>
      <c r="C22" s="341"/>
      <c r="D22" s="342"/>
      <c r="E22" s="342"/>
      <c r="F22" s="342"/>
      <c r="G22" s="342"/>
      <c r="H22" s="342"/>
      <c r="I22" s="342"/>
      <c r="J22" s="343"/>
    </row>
    <row r="23" spans="1:10" x14ac:dyDescent="0.2">
      <c r="A23" s="329"/>
      <c r="B23" s="330"/>
      <c r="C23" s="344"/>
      <c r="D23" s="345"/>
      <c r="E23" s="345"/>
      <c r="F23" s="345"/>
      <c r="G23" s="345"/>
      <c r="H23" s="345"/>
      <c r="I23" s="345"/>
      <c r="J23" s="346"/>
    </row>
    <row r="24" spans="1:10" x14ac:dyDescent="0.2">
      <c r="A24" s="329"/>
      <c r="B24" s="330"/>
      <c r="C24" s="344"/>
      <c r="D24" s="345"/>
      <c r="E24" s="345"/>
      <c r="F24" s="345"/>
      <c r="G24" s="345"/>
      <c r="H24" s="345"/>
      <c r="I24" s="345"/>
      <c r="J24" s="346"/>
    </row>
    <row r="25" spans="1:10" x14ac:dyDescent="0.2">
      <c r="A25" s="331"/>
      <c r="B25" s="332"/>
      <c r="C25" s="347"/>
      <c r="D25" s="348"/>
      <c r="E25" s="348"/>
      <c r="F25" s="348"/>
      <c r="G25" s="348"/>
      <c r="H25" s="348"/>
      <c r="I25" s="348"/>
      <c r="J25" s="349"/>
    </row>
    <row r="26" spans="1:10" x14ac:dyDescent="0.2">
      <c r="A26" s="44"/>
      <c r="B26" s="44"/>
      <c r="C26" s="45"/>
      <c r="D26" s="43"/>
      <c r="E26" s="43"/>
      <c r="F26" s="43"/>
      <c r="G26" s="43"/>
      <c r="H26" s="43"/>
      <c r="I26" s="43"/>
      <c r="J26" s="43"/>
    </row>
    <row r="27" spans="1:10" ht="15" customHeight="1" x14ac:dyDescent="0.2">
      <c r="A27" s="340" t="s">
        <v>71</v>
      </c>
      <c r="B27" s="340"/>
      <c r="C27" s="340"/>
      <c r="D27" s="340"/>
      <c r="E27" s="340"/>
      <c r="F27" s="340"/>
      <c r="G27" s="340"/>
      <c r="H27" s="340"/>
      <c r="I27" s="340"/>
      <c r="J27" s="340"/>
    </row>
    <row r="28" spans="1:10" ht="9" customHeight="1" x14ac:dyDescent="0.2">
      <c r="A28" s="46"/>
      <c r="B28" s="46"/>
      <c r="C28" s="46"/>
      <c r="D28" s="46"/>
      <c r="E28" s="46"/>
      <c r="F28" s="46"/>
      <c r="G28" s="47"/>
      <c r="H28" s="45"/>
      <c r="I28" s="45"/>
      <c r="J28" s="45"/>
    </row>
    <row r="29" spans="1:10" ht="16.5" customHeight="1" x14ac:dyDescent="0.2">
      <c r="A29" s="308" t="s">
        <v>4</v>
      </c>
      <c r="B29" s="308"/>
      <c r="C29" s="336"/>
      <c r="D29" s="337"/>
      <c r="E29" s="337"/>
      <c r="F29" s="337"/>
      <c r="G29" s="337"/>
      <c r="H29" s="337"/>
      <c r="I29" s="337"/>
      <c r="J29" s="338"/>
    </row>
    <row r="30" spans="1:10" ht="16.5" customHeight="1" x14ac:dyDescent="0.25">
      <c r="A30" s="48" t="s">
        <v>7</v>
      </c>
      <c r="B30" s="49"/>
      <c r="C30" s="350"/>
      <c r="D30" s="351"/>
      <c r="E30" s="351"/>
      <c r="F30" s="351"/>
      <c r="G30" s="352"/>
      <c r="H30" s="50" t="s">
        <v>8</v>
      </c>
      <c r="I30" s="294"/>
      <c r="J30" s="296"/>
    </row>
    <row r="31" spans="1:10" ht="15" x14ac:dyDescent="0.25">
      <c r="A31" s="46"/>
      <c r="B31" s="46"/>
      <c r="C31" s="46"/>
      <c r="D31" s="46"/>
      <c r="E31" s="46"/>
      <c r="F31" s="46"/>
      <c r="G31" s="51"/>
      <c r="H31" s="45"/>
      <c r="I31" s="45"/>
      <c r="J31" s="45"/>
    </row>
    <row r="32" spans="1:10" ht="15" x14ac:dyDescent="0.2">
      <c r="A32" s="46"/>
      <c r="B32" s="46"/>
      <c r="C32" s="46"/>
      <c r="D32" s="46"/>
      <c r="E32" s="46"/>
      <c r="F32" s="46"/>
      <c r="G32" s="37"/>
      <c r="H32" s="37"/>
      <c r="I32" s="37"/>
      <c r="J32" s="37"/>
    </row>
    <row r="33" spans="1:10" ht="15" x14ac:dyDescent="0.25">
      <c r="A33" s="52"/>
      <c r="B33" s="52"/>
      <c r="C33" s="53"/>
      <c r="D33" s="53"/>
      <c r="E33" s="53"/>
      <c r="F33" s="53"/>
      <c r="G33" s="54"/>
      <c r="H33" s="54"/>
      <c r="I33" s="335"/>
      <c r="J33" s="335"/>
    </row>
    <row r="34" spans="1:10" x14ac:dyDescent="0.2">
      <c r="A34" s="86" t="s">
        <v>28</v>
      </c>
      <c r="B34" s="87"/>
      <c r="C34" s="87"/>
      <c r="D34" s="339" t="s">
        <v>37</v>
      </c>
      <c r="E34" s="339"/>
      <c r="F34" s="339"/>
      <c r="G34" s="339"/>
      <c r="H34" s="88"/>
      <c r="I34" s="325" t="s">
        <v>38</v>
      </c>
      <c r="J34" s="326"/>
    </row>
    <row r="35" spans="1:10" s="26" customFormat="1" ht="17.25" customHeight="1" x14ac:dyDescent="0.2">
      <c r="A35" s="86"/>
      <c r="B35" s="212"/>
      <c r="C35" s="212"/>
      <c r="D35" s="212"/>
      <c r="E35" s="212"/>
      <c r="F35" s="212"/>
      <c r="G35" s="212"/>
      <c r="H35" s="88"/>
      <c r="I35" s="212"/>
      <c r="J35" s="213"/>
    </row>
    <row r="36" spans="1:10" s="26" customFormat="1" ht="17.25" customHeight="1" x14ac:dyDescent="0.2">
      <c r="A36" s="324" t="s">
        <v>176</v>
      </c>
      <c r="B36" s="324"/>
      <c r="C36" s="324"/>
      <c r="D36" s="324"/>
      <c r="E36" s="324"/>
      <c r="F36" s="324"/>
      <c r="G36" s="324"/>
      <c r="H36" s="324"/>
      <c r="I36" s="267"/>
      <c r="J36" s="268"/>
    </row>
    <row r="37" spans="1:10" ht="24.75" customHeight="1" x14ac:dyDescent="0.25">
      <c r="A37" s="323" t="s">
        <v>193</v>
      </c>
      <c r="B37" s="323"/>
      <c r="C37" s="323"/>
      <c r="D37" s="323"/>
      <c r="E37" s="323"/>
      <c r="F37" s="323"/>
      <c r="G37" s="323"/>
      <c r="H37" s="323"/>
      <c r="I37" s="37"/>
      <c r="J37" s="246" t="s">
        <v>166</v>
      </c>
    </row>
    <row r="38" spans="1:10" ht="15" customHeight="1" x14ac:dyDescent="0.2"/>
    <row r="40" spans="1:10" ht="15" x14ac:dyDescent="0.25">
      <c r="A40" s="23"/>
    </row>
  </sheetData>
  <sheetProtection algorithmName="SHA-512" hashValue="tD9jF3eDyHvTKnSLezqh9QyrX5A121p8s1EMdy/lrveFsHjCENpK+4WWg5tAsz7hUwYYxjkVnK2WBwqosDjBhA==" saltValue="AcFQIGnNv+pvjUu2uHtFiw==" spinCount="100000" sheet="1" selectLockedCells="1"/>
  <mergeCells count="44">
    <mergeCell ref="A37:H37"/>
    <mergeCell ref="F17:G17"/>
    <mergeCell ref="A36:H36"/>
    <mergeCell ref="I34:J34"/>
    <mergeCell ref="A22:B25"/>
    <mergeCell ref="A20:F20"/>
    <mergeCell ref="A29:B29"/>
    <mergeCell ref="I33:J33"/>
    <mergeCell ref="C29:J29"/>
    <mergeCell ref="D34:G34"/>
    <mergeCell ref="A27:J27"/>
    <mergeCell ref="C22:J25"/>
    <mergeCell ref="C30:G30"/>
    <mergeCell ref="I30:J30"/>
    <mergeCell ref="F21:G21"/>
    <mergeCell ref="H12:J12"/>
    <mergeCell ref="H13:J13"/>
    <mergeCell ref="B15:E15"/>
    <mergeCell ref="B16:C16"/>
    <mergeCell ref="A19:J19"/>
    <mergeCell ref="B17:E17"/>
    <mergeCell ref="F15:G15"/>
    <mergeCell ref="H14:J14"/>
    <mergeCell ref="F16:G16"/>
    <mergeCell ref="F13:G13"/>
    <mergeCell ref="F12:G12"/>
    <mergeCell ref="B13:E13"/>
    <mergeCell ref="B14:E14"/>
    <mergeCell ref="B12:E12"/>
    <mergeCell ref="F14:G14"/>
    <mergeCell ref="B9:E9"/>
    <mergeCell ref="B10:E10"/>
    <mergeCell ref="B11:E11"/>
    <mergeCell ref="A5:J5"/>
    <mergeCell ref="A1:J1"/>
    <mergeCell ref="F7:J7"/>
    <mergeCell ref="A7:E7"/>
    <mergeCell ref="E3:G3"/>
    <mergeCell ref="F11:G11"/>
    <mergeCell ref="F9:G9"/>
    <mergeCell ref="F10:G10"/>
    <mergeCell ref="H9:J9"/>
    <mergeCell ref="H10:J10"/>
    <mergeCell ref="H11:J11"/>
  </mergeCells>
  <pageMargins left="0.70866141732283472" right="0.70866141732283472" top="0.78740157480314965" bottom="0.78740157480314965" header="0.31496062992125984" footer="0.31496062992125984"/>
  <pageSetup paperSize="9" scale="80" orientation="landscape" r:id="rId1"/>
  <headerFooter>
    <oddHeader>&amp;C&amp;"-,Fett"&amp;10Personalbemessung</oddHeader>
    <oddFooter>&amp;L&amp;"Arial,Standard"&amp;8 40.31 / Stand 01/23&amp;R&amp;"Arial,Standard"&amp;8&amp;P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locked="0" defaultSize="0" autoFill="0" autoLine="0" autoPict="0">
                <anchor moveWithCells="1">
                  <from>
                    <xdr:col>1</xdr:col>
                    <xdr:colOff>133350</xdr:colOff>
                    <xdr:row>15</xdr:row>
                    <xdr:rowOff>9525</xdr:rowOff>
                  </from>
                  <to>
                    <xdr:col>1</xdr:col>
                    <xdr:colOff>571500</xdr:colOff>
                    <xdr:row>15</xdr:row>
                    <xdr:rowOff>228600</xdr:rowOff>
                  </to>
                </anchor>
              </controlPr>
            </control>
          </mc:Choice>
        </mc:AlternateContent>
        <mc:AlternateContent xmlns:mc="http://schemas.openxmlformats.org/markup-compatibility/2006">
          <mc:Choice Requires="x14">
            <control shapeId="2059" r:id="rId5" name="Option Button 11">
              <controlPr locked="0" defaultSize="0" autoFill="0" autoLine="0" autoPict="0">
                <anchor moveWithCells="1">
                  <from>
                    <xdr:col>1</xdr:col>
                    <xdr:colOff>647700</xdr:colOff>
                    <xdr:row>15</xdr:row>
                    <xdr:rowOff>9525</xdr:rowOff>
                  </from>
                  <to>
                    <xdr:col>2</xdr:col>
                    <xdr:colOff>228600</xdr:colOff>
                    <xdr:row>15</xdr:row>
                    <xdr:rowOff>228600</xdr:rowOff>
                  </to>
                </anchor>
              </controlPr>
            </control>
          </mc:Choice>
        </mc:AlternateContent>
        <mc:AlternateContent xmlns:mc="http://schemas.openxmlformats.org/markup-compatibility/2006">
          <mc:Choice Requires="x14">
            <control shapeId="2061" r:id="rId6" name="Option Button 13">
              <controlPr locked="0" defaultSize="0" autoFill="0" autoLine="0" autoPict="0" altText="Ja">
                <anchor moveWithCells="1">
                  <from>
                    <xdr:col>1</xdr:col>
                    <xdr:colOff>123825</xdr:colOff>
                    <xdr:row>16</xdr:row>
                    <xdr:rowOff>104775</xdr:rowOff>
                  </from>
                  <to>
                    <xdr:col>1</xdr:col>
                    <xdr:colOff>590550</xdr:colOff>
                    <xdr:row>16</xdr:row>
                    <xdr:rowOff>342900</xdr:rowOff>
                  </to>
                </anchor>
              </controlPr>
            </control>
          </mc:Choice>
        </mc:AlternateContent>
        <mc:AlternateContent xmlns:mc="http://schemas.openxmlformats.org/markup-compatibility/2006">
          <mc:Choice Requires="x14">
            <control shapeId="2062" r:id="rId7" name="Option Button 14">
              <controlPr locked="0" defaultSize="0" autoFill="0" autoLine="0" autoPict="0">
                <anchor moveWithCells="1">
                  <from>
                    <xdr:col>1</xdr:col>
                    <xdr:colOff>638175</xdr:colOff>
                    <xdr:row>16</xdr:row>
                    <xdr:rowOff>123825</xdr:rowOff>
                  </from>
                  <to>
                    <xdr:col>2</xdr:col>
                    <xdr:colOff>247650</xdr:colOff>
                    <xdr:row>16</xdr:row>
                    <xdr:rowOff>352425</xdr:rowOff>
                  </to>
                </anchor>
              </controlPr>
            </control>
          </mc:Choice>
        </mc:AlternateContent>
        <mc:AlternateContent xmlns:mc="http://schemas.openxmlformats.org/markup-compatibility/2006">
          <mc:Choice Requires="x14">
            <control shapeId="2064" r:id="rId8" name="Group Box 16">
              <controlPr locked="0" defaultSize="0" print="0" autoFill="0" autoPict="0" altText="">
                <anchor moveWithCells="1">
                  <from>
                    <xdr:col>1</xdr:col>
                    <xdr:colOff>9525</xdr:colOff>
                    <xdr:row>14</xdr:row>
                    <xdr:rowOff>238125</xdr:rowOff>
                  </from>
                  <to>
                    <xdr:col>2</xdr:col>
                    <xdr:colOff>390525</xdr:colOff>
                    <xdr:row>16</xdr:row>
                    <xdr:rowOff>0</xdr:rowOff>
                  </to>
                </anchor>
              </controlPr>
            </control>
          </mc:Choice>
        </mc:AlternateContent>
        <mc:AlternateContent xmlns:mc="http://schemas.openxmlformats.org/markup-compatibility/2006">
          <mc:Choice Requires="x14">
            <control shapeId="2065" r:id="rId9" name="Group Box 17">
              <controlPr locked="0" defaultSize="0" autoFill="0" autoPict="0">
                <anchor moveWithCells="1">
                  <from>
                    <xdr:col>1</xdr:col>
                    <xdr:colOff>9525</xdr:colOff>
                    <xdr:row>16</xdr:row>
                    <xdr:rowOff>9525</xdr:rowOff>
                  </from>
                  <to>
                    <xdr:col>2</xdr:col>
                    <xdr:colOff>390525</xdr:colOff>
                    <xdr:row>16</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00B0F0"/>
    <pageSetUpPr fitToPage="1"/>
  </sheetPr>
  <dimension ref="A1:O155"/>
  <sheetViews>
    <sheetView showGridLines="0" view="pageLayout" topLeftCell="A59" zoomScaleNormal="100" workbookViewId="0">
      <selection activeCell="B21" sqref="B21"/>
    </sheetView>
  </sheetViews>
  <sheetFormatPr baseColWidth="10" defaultColWidth="11.625" defaultRowHeight="14.25" x14ac:dyDescent="0.2"/>
  <cols>
    <col min="1" max="1" width="42" style="2" customWidth="1"/>
    <col min="2" max="2" width="14.625" style="2" customWidth="1"/>
    <col min="3" max="3" width="23.625" style="2" customWidth="1"/>
    <col min="4" max="4" width="28.25" style="2" customWidth="1"/>
    <col min="5" max="5" width="19.125" style="2" customWidth="1"/>
    <col min="6" max="6" width="10.125" style="2" customWidth="1"/>
    <col min="7" max="7" width="12.75" style="2" customWidth="1"/>
    <col min="8" max="8" width="17.875" style="2" customWidth="1"/>
    <col min="9" max="16384" width="11.625" style="2"/>
  </cols>
  <sheetData>
    <row r="1" spans="1:8" ht="27" customHeight="1" x14ac:dyDescent="0.25">
      <c r="A1" s="371" t="s">
        <v>32</v>
      </c>
      <c r="B1" s="371"/>
      <c r="C1" s="371"/>
      <c r="D1" s="371"/>
      <c r="E1" s="371"/>
      <c r="F1" s="371"/>
      <c r="G1" s="371"/>
    </row>
    <row r="2" spans="1:8" ht="10.5" customHeight="1" x14ac:dyDescent="0.2">
      <c r="A2" s="3"/>
      <c r="B2" s="3"/>
      <c r="C2" s="3"/>
      <c r="D2" s="3"/>
      <c r="E2" s="3"/>
      <c r="F2" s="3"/>
    </row>
    <row r="3" spans="1:8" ht="27" customHeight="1" x14ac:dyDescent="0.2">
      <c r="A3" s="22" t="s">
        <v>72</v>
      </c>
      <c r="B3" s="22"/>
      <c r="C3" s="22"/>
      <c r="D3" s="22"/>
      <c r="E3" s="22"/>
      <c r="F3" s="22"/>
      <c r="G3" s="5"/>
      <c r="H3" s="5"/>
    </row>
    <row r="4" spans="1:8" ht="15.75" x14ac:dyDescent="0.25">
      <c r="A4" s="385" t="s">
        <v>15</v>
      </c>
      <c r="B4" s="386"/>
      <c r="C4" s="386"/>
      <c r="D4" s="386"/>
      <c r="E4" s="386"/>
      <c r="F4" s="175"/>
      <c r="G4" s="55"/>
      <c r="H4" s="5"/>
    </row>
    <row r="5" spans="1:8" ht="66" customHeight="1" x14ac:dyDescent="0.2">
      <c r="A5" s="93" t="s">
        <v>0</v>
      </c>
      <c r="B5" s="98" t="s">
        <v>16</v>
      </c>
      <c r="C5" s="98" t="s">
        <v>128</v>
      </c>
      <c r="D5" s="98" t="s">
        <v>127</v>
      </c>
      <c r="E5" s="98" t="s">
        <v>129</v>
      </c>
      <c r="F5" s="171"/>
      <c r="G5" s="5"/>
      <c r="H5" s="5"/>
    </row>
    <row r="6" spans="1:8" ht="15" x14ac:dyDescent="0.25">
      <c r="A6" s="158" t="s">
        <v>1</v>
      </c>
      <c r="B6" s="159">
        <v>22.5</v>
      </c>
      <c r="C6" s="57"/>
      <c r="D6" s="159">
        <v>0.2</v>
      </c>
      <c r="E6" s="205">
        <f t="shared" ref="E6:E17" si="0">B6*C6*D6</f>
        <v>0</v>
      </c>
      <c r="F6" s="172"/>
      <c r="G6" s="5"/>
      <c r="H6" s="5"/>
    </row>
    <row r="7" spans="1:8" x14ac:dyDescent="0.2">
      <c r="A7" s="159"/>
      <c r="B7" s="159">
        <v>30</v>
      </c>
      <c r="C7" s="57"/>
      <c r="D7" s="159">
        <v>0.2</v>
      </c>
      <c r="E7" s="205">
        <f t="shared" si="0"/>
        <v>0</v>
      </c>
      <c r="F7" s="172"/>
      <c r="G7" s="5"/>
      <c r="H7" s="5"/>
    </row>
    <row r="8" spans="1:8" x14ac:dyDescent="0.2">
      <c r="A8" s="159"/>
      <c r="B8" s="159">
        <v>42.5</v>
      </c>
      <c r="C8" s="57"/>
      <c r="D8" s="159">
        <v>0.2</v>
      </c>
      <c r="E8" s="205">
        <f t="shared" si="0"/>
        <v>0</v>
      </c>
      <c r="F8" s="172"/>
      <c r="G8" s="5"/>
      <c r="H8" s="5"/>
    </row>
    <row r="9" spans="1:8" x14ac:dyDescent="0.2">
      <c r="A9" s="159"/>
      <c r="B9" s="159">
        <v>50</v>
      </c>
      <c r="C9" s="58"/>
      <c r="D9" s="159">
        <v>0.2</v>
      </c>
      <c r="E9" s="205">
        <f t="shared" si="0"/>
        <v>0</v>
      </c>
      <c r="F9" s="172"/>
      <c r="G9" s="5"/>
      <c r="H9" s="5"/>
    </row>
    <row r="10" spans="1:8" ht="15" x14ac:dyDescent="0.25">
      <c r="A10" s="154" t="s">
        <v>2</v>
      </c>
      <c r="B10" s="56">
        <v>22.5</v>
      </c>
      <c r="C10" s="58"/>
      <c r="D10" s="56">
        <v>7.0000000000000007E-2</v>
      </c>
      <c r="E10" s="176">
        <f t="shared" si="0"/>
        <v>0</v>
      </c>
      <c r="F10" s="172"/>
      <c r="G10" s="5"/>
      <c r="H10" s="5"/>
    </row>
    <row r="11" spans="1:8" x14ac:dyDescent="0.2">
      <c r="A11" s="178"/>
      <c r="B11" s="56">
        <v>30</v>
      </c>
      <c r="C11" s="58"/>
      <c r="D11" s="56">
        <v>7.0000000000000007E-2</v>
      </c>
      <c r="E11" s="176">
        <f t="shared" si="0"/>
        <v>0</v>
      </c>
      <c r="F11" s="172"/>
      <c r="G11" s="5"/>
      <c r="H11" s="5"/>
    </row>
    <row r="12" spans="1:8" x14ac:dyDescent="0.2">
      <c r="A12" s="178"/>
      <c r="B12" s="56">
        <v>42.5</v>
      </c>
      <c r="C12" s="58"/>
      <c r="D12" s="56">
        <v>7.0000000000000007E-2</v>
      </c>
      <c r="E12" s="176">
        <f>B12*C12*D12</f>
        <v>0</v>
      </c>
      <c r="F12" s="172"/>
      <c r="G12" s="5"/>
      <c r="H12" s="5"/>
    </row>
    <row r="13" spans="1:8" x14ac:dyDescent="0.2">
      <c r="A13" s="56"/>
      <c r="B13" s="56">
        <v>50</v>
      </c>
      <c r="C13" s="58"/>
      <c r="D13" s="56">
        <v>7.0000000000000007E-2</v>
      </c>
      <c r="E13" s="176">
        <f>B13*C13*D13</f>
        <v>0</v>
      </c>
      <c r="F13" s="172"/>
      <c r="G13" s="5"/>
      <c r="H13" s="5"/>
    </row>
    <row r="14" spans="1:8" ht="15" x14ac:dyDescent="0.25">
      <c r="A14" s="158" t="s">
        <v>3</v>
      </c>
      <c r="B14" s="159">
        <v>22.5</v>
      </c>
      <c r="C14" s="58"/>
      <c r="D14" s="159">
        <v>0.06</v>
      </c>
      <c r="E14" s="205">
        <f>B14*C14*D14</f>
        <v>0</v>
      </c>
      <c r="F14" s="172"/>
      <c r="G14" s="5"/>
      <c r="H14" s="5"/>
    </row>
    <row r="15" spans="1:8" x14ac:dyDescent="0.2">
      <c r="A15" s="159"/>
      <c r="B15" s="159">
        <v>30</v>
      </c>
      <c r="C15" s="58"/>
      <c r="D15" s="159">
        <v>0.06</v>
      </c>
      <c r="E15" s="205">
        <f t="shared" si="0"/>
        <v>0</v>
      </c>
      <c r="F15" s="172"/>
      <c r="G15" s="5"/>
      <c r="H15" s="5"/>
    </row>
    <row r="16" spans="1:8" x14ac:dyDescent="0.2">
      <c r="A16" s="159"/>
      <c r="B16" s="159">
        <v>42.5</v>
      </c>
      <c r="C16" s="58"/>
      <c r="D16" s="159">
        <v>0.06</v>
      </c>
      <c r="E16" s="205">
        <f t="shared" si="0"/>
        <v>0</v>
      </c>
      <c r="F16" s="172"/>
      <c r="G16" s="5"/>
      <c r="H16" s="5"/>
    </row>
    <row r="17" spans="1:8" ht="15" thickBot="1" x14ac:dyDescent="0.25">
      <c r="A17" s="159"/>
      <c r="B17" s="159">
        <v>50</v>
      </c>
      <c r="C17" s="184"/>
      <c r="D17" s="159">
        <v>0.06</v>
      </c>
      <c r="E17" s="205">
        <f t="shared" si="0"/>
        <v>0</v>
      </c>
      <c r="F17" s="172"/>
      <c r="G17" s="5"/>
      <c r="H17" s="5"/>
    </row>
    <row r="18" spans="1:8" s="20" customFormat="1" ht="18" customHeight="1" thickBot="1" x14ac:dyDescent="0.3">
      <c r="A18" s="168" t="s">
        <v>51</v>
      </c>
      <c r="B18" s="182"/>
      <c r="C18" s="186">
        <f>SUM(C6:C17)</f>
        <v>0</v>
      </c>
      <c r="D18" s="183"/>
      <c r="E18" s="177"/>
      <c r="F18" s="165"/>
      <c r="G18" s="60"/>
      <c r="H18" s="60"/>
    </row>
    <row r="19" spans="1:8" s="20" customFormat="1" ht="18" customHeight="1" x14ac:dyDescent="0.25">
      <c r="A19" s="168" t="s">
        <v>146</v>
      </c>
      <c r="B19" s="167"/>
      <c r="C19" s="185">
        <f>Einrichtung!B15</f>
        <v>0</v>
      </c>
      <c r="D19" s="179"/>
      <c r="E19" s="165"/>
      <c r="F19" s="165"/>
      <c r="G19" s="60"/>
      <c r="H19" s="60"/>
    </row>
    <row r="20" spans="1:8" ht="15" x14ac:dyDescent="0.25">
      <c r="B20" s="61"/>
      <c r="D20" s="170" t="s">
        <v>126</v>
      </c>
      <c r="E20" s="169">
        <f>SUM(E6:F17)</f>
        <v>0</v>
      </c>
      <c r="F20" s="173"/>
      <c r="G20" s="62"/>
      <c r="H20" s="5"/>
    </row>
    <row r="21" spans="1:8" ht="30" x14ac:dyDescent="0.25">
      <c r="A21" s="202" t="s">
        <v>145</v>
      </c>
      <c r="B21" s="206"/>
      <c r="F21" s="166"/>
      <c r="G21" s="61"/>
      <c r="H21" s="5"/>
    </row>
    <row r="22" spans="1:8" s="26" customFormat="1" ht="15.75" thickBot="1" x14ac:dyDescent="0.3">
      <c r="B22" s="61"/>
      <c r="C22" s="173"/>
      <c r="D22" s="236"/>
      <c r="F22" s="166"/>
      <c r="G22" s="61"/>
      <c r="H22" s="5"/>
    </row>
    <row r="23" spans="1:8" s="26" customFormat="1" ht="20.25" customHeight="1" thickBot="1" x14ac:dyDescent="0.3">
      <c r="A23" s="389" t="s">
        <v>161</v>
      </c>
      <c r="B23" s="390"/>
      <c r="C23" s="210"/>
      <c r="D23" s="387" t="s">
        <v>160</v>
      </c>
      <c r="E23" s="388"/>
      <c r="F23" s="166"/>
      <c r="G23" s="61"/>
      <c r="H23" s="5"/>
    </row>
    <row r="24" spans="1:8" s="26" customFormat="1" ht="15" x14ac:dyDescent="0.25">
      <c r="A24" s="222" t="s">
        <v>155</v>
      </c>
      <c r="B24" s="223">
        <f>E20</f>
        <v>0</v>
      </c>
      <c r="C24" s="210"/>
      <c r="D24" s="229" t="s">
        <v>155</v>
      </c>
      <c r="E24" s="230">
        <f>E20</f>
        <v>0</v>
      </c>
      <c r="F24" s="166"/>
      <c r="G24" s="61"/>
      <c r="H24" s="5"/>
    </row>
    <row r="25" spans="1:8" s="26" customFormat="1" ht="30" customHeight="1" x14ac:dyDescent="0.25">
      <c r="A25" s="224" t="s">
        <v>151</v>
      </c>
      <c r="B25" s="225">
        <f>E20*22%</f>
        <v>0</v>
      </c>
      <c r="C25" s="209"/>
      <c r="D25" s="231" t="s">
        <v>156</v>
      </c>
      <c r="E25" s="232">
        <f>E20*15%</f>
        <v>0</v>
      </c>
      <c r="F25" s="166"/>
      <c r="G25" s="61"/>
      <c r="H25" s="5"/>
    </row>
    <row r="26" spans="1:8" s="26" customFormat="1" ht="15" x14ac:dyDescent="0.25">
      <c r="A26" s="226" t="s">
        <v>152</v>
      </c>
      <c r="B26" s="225">
        <f>SUM(B24:B25)</f>
        <v>0</v>
      </c>
      <c r="C26" s="210"/>
      <c r="D26" s="233"/>
      <c r="E26" s="232"/>
      <c r="F26" s="174"/>
    </row>
    <row r="27" spans="1:8" s="26" customFormat="1" ht="31.5" customHeight="1" x14ac:dyDescent="0.25">
      <c r="A27" s="224" t="s">
        <v>153</v>
      </c>
      <c r="B27" s="225">
        <f>IF(AND(E20*20%&lt;=1.5*B21,E20*20%&lt;=60),E20*20%,IF(1.5*B21&lt;=60,1.5*B21,60))</f>
        <v>0</v>
      </c>
      <c r="C27" s="211"/>
      <c r="D27" s="231"/>
      <c r="E27" s="232"/>
      <c r="F27" s="174"/>
    </row>
    <row r="28" spans="1:8" s="26" customFormat="1" ht="21" thickBot="1" x14ac:dyDescent="0.35">
      <c r="A28" s="227" t="s">
        <v>154</v>
      </c>
      <c r="B28" s="228">
        <f>SUM(B24+B25+B27)</f>
        <v>0</v>
      </c>
      <c r="C28" s="211"/>
      <c r="D28" s="234" t="s">
        <v>154</v>
      </c>
      <c r="E28" s="235">
        <f>SUM(E24:E27)</f>
        <v>0</v>
      </c>
      <c r="F28" s="174"/>
    </row>
    <row r="29" spans="1:8" s="26" customFormat="1" ht="15" x14ac:dyDescent="0.25">
      <c r="D29" s="207"/>
      <c r="E29" s="208"/>
      <c r="F29" s="174"/>
    </row>
    <row r="30" spans="1:8" s="26" customFormat="1" ht="15" x14ac:dyDescent="0.25">
      <c r="D30" s="207"/>
      <c r="E30" s="208"/>
      <c r="F30" s="174"/>
    </row>
    <row r="31" spans="1:8" s="26" customFormat="1" ht="22.5" customHeight="1" x14ac:dyDescent="0.25">
      <c r="D31" s="207"/>
      <c r="E31" s="208"/>
      <c r="F31" s="174"/>
    </row>
    <row r="32" spans="1:8" ht="35.25" customHeight="1" x14ac:dyDescent="0.2">
      <c r="A32" s="380" t="s">
        <v>17</v>
      </c>
      <c r="B32" s="380"/>
      <c r="C32" s="380"/>
      <c r="D32" s="380"/>
      <c r="E32" s="380"/>
      <c r="F32" s="380"/>
      <c r="G32" s="380"/>
      <c r="H32" s="380"/>
    </row>
    <row r="33" spans="1:8" s="26" customFormat="1" ht="38.25" customHeight="1" x14ac:dyDescent="0.2">
      <c r="A33" s="381" t="s">
        <v>131</v>
      </c>
      <c r="B33" s="381"/>
      <c r="C33" s="381"/>
      <c r="D33" s="381"/>
      <c r="E33" s="381"/>
      <c r="F33" s="381"/>
      <c r="G33" s="381"/>
      <c r="H33" s="381"/>
    </row>
    <row r="34" spans="1:8" ht="28.5" customHeight="1" x14ac:dyDescent="0.2">
      <c r="A34" s="381" t="s">
        <v>132</v>
      </c>
      <c r="B34" s="382"/>
      <c r="C34" s="382"/>
      <c r="D34" s="382"/>
      <c r="E34" s="382"/>
      <c r="F34" s="382"/>
      <c r="G34" s="382"/>
      <c r="H34" s="382"/>
    </row>
    <row r="35" spans="1:8" ht="31.5" customHeight="1" x14ac:dyDescent="0.2">
      <c r="A35" s="384" t="s">
        <v>33</v>
      </c>
      <c r="B35" s="384"/>
      <c r="C35" s="384"/>
      <c r="D35" s="384"/>
      <c r="E35" s="384"/>
      <c r="F35" s="384"/>
      <c r="G35" s="384"/>
      <c r="H35" s="384"/>
    </row>
    <row r="36" spans="1:8" s="8" customFormat="1" ht="36" customHeight="1" x14ac:dyDescent="0.2">
      <c r="A36" s="383" t="s">
        <v>48</v>
      </c>
      <c r="B36" s="383"/>
      <c r="C36" s="383"/>
      <c r="D36" s="383"/>
      <c r="E36" s="383"/>
      <c r="F36" s="383"/>
      <c r="G36" s="383"/>
      <c r="H36" s="383"/>
    </row>
    <row r="37" spans="1:8" s="8" customFormat="1" ht="9.75" customHeight="1" x14ac:dyDescent="0.2">
      <c r="A37" s="9"/>
      <c r="B37" s="10"/>
      <c r="C37" s="10"/>
      <c r="D37" s="10"/>
      <c r="E37" s="10"/>
      <c r="F37" s="10"/>
      <c r="G37" s="10"/>
    </row>
    <row r="38" spans="1:8" ht="15.75" x14ac:dyDescent="0.25">
      <c r="A38" s="372" t="s">
        <v>74</v>
      </c>
      <c r="B38" s="372"/>
      <c r="C38" s="372"/>
      <c r="D38" s="372"/>
      <c r="E38" s="372"/>
      <c r="F38" s="372"/>
      <c r="G38" s="372"/>
      <c r="H38" s="372"/>
    </row>
    <row r="39" spans="1:8" ht="45" x14ac:dyDescent="0.2">
      <c r="A39" s="130" t="s">
        <v>14</v>
      </c>
      <c r="B39" s="129" t="s">
        <v>12</v>
      </c>
      <c r="C39" s="129" t="s">
        <v>134</v>
      </c>
      <c r="D39" s="129" t="s">
        <v>130</v>
      </c>
      <c r="E39" s="130" t="s">
        <v>39</v>
      </c>
      <c r="F39" s="130" t="s">
        <v>40</v>
      </c>
      <c r="G39" s="129" t="s">
        <v>13</v>
      </c>
      <c r="H39" s="128" t="s">
        <v>88</v>
      </c>
    </row>
    <row r="40" spans="1:8" x14ac:dyDescent="0.2">
      <c r="A40" s="138"/>
      <c r="B40" s="290"/>
      <c r="C40" s="64"/>
      <c r="D40" s="64"/>
      <c r="E40" s="65"/>
      <c r="F40" s="65"/>
      <c r="G40" s="66"/>
      <c r="H40" s="216">
        <f>IF(E40=21,G40/2,IF(E40=18,G40*30%,IF(E40&gt;27,"0,00",IF(E40=19,G40*70%,G40))))</f>
        <v>0</v>
      </c>
    </row>
    <row r="41" spans="1:8" x14ac:dyDescent="0.2">
      <c r="A41" s="138"/>
      <c r="B41" s="290"/>
      <c r="C41" s="64"/>
      <c r="D41" s="64"/>
      <c r="E41" s="65"/>
      <c r="F41" s="65"/>
      <c r="G41" s="66"/>
      <c r="H41" s="216">
        <f t="shared" ref="H41:H61" si="1">IF(E41=21,G41/2,IF(E41=18,G41*30%,IF(E41&gt;27,"0,00",IF(E41=19,G41*70%,G41))))</f>
        <v>0</v>
      </c>
    </row>
    <row r="42" spans="1:8" x14ac:dyDescent="0.2">
      <c r="A42" s="139"/>
      <c r="B42" s="291"/>
      <c r="C42" s="68"/>
      <c r="D42" s="68"/>
      <c r="E42" s="69"/>
      <c r="F42" s="65"/>
      <c r="G42" s="66"/>
      <c r="H42" s="216">
        <f t="shared" si="1"/>
        <v>0</v>
      </c>
    </row>
    <row r="43" spans="1:8" x14ac:dyDescent="0.2">
      <c r="A43" s="139"/>
      <c r="B43" s="291"/>
      <c r="C43" s="68"/>
      <c r="D43" s="68"/>
      <c r="E43" s="69"/>
      <c r="F43" s="65"/>
      <c r="G43" s="66"/>
      <c r="H43" s="216">
        <f t="shared" si="1"/>
        <v>0</v>
      </c>
    </row>
    <row r="44" spans="1:8" x14ac:dyDescent="0.2">
      <c r="A44" s="139"/>
      <c r="B44" s="291"/>
      <c r="C44" s="69"/>
      <c r="D44" s="69"/>
      <c r="E44" s="69"/>
      <c r="F44" s="65"/>
      <c r="G44" s="66"/>
      <c r="H44" s="216">
        <f t="shared" si="1"/>
        <v>0</v>
      </c>
    </row>
    <row r="45" spans="1:8" x14ac:dyDescent="0.2">
      <c r="A45" s="139"/>
      <c r="B45" s="291"/>
      <c r="C45" s="69"/>
      <c r="D45" s="69"/>
      <c r="E45" s="69"/>
      <c r="F45" s="65"/>
      <c r="G45" s="66"/>
      <c r="H45" s="216">
        <f t="shared" si="1"/>
        <v>0</v>
      </c>
    </row>
    <row r="46" spans="1:8" x14ac:dyDescent="0.2">
      <c r="A46" s="139"/>
      <c r="B46" s="291"/>
      <c r="C46" s="69"/>
      <c r="D46" s="69"/>
      <c r="E46" s="69"/>
      <c r="F46" s="65"/>
      <c r="G46" s="66"/>
      <c r="H46" s="216">
        <f t="shared" si="1"/>
        <v>0</v>
      </c>
    </row>
    <row r="47" spans="1:8" x14ac:dyDescent="0.2">
      <c r="A47" s="139"/>
      <c r="B47" s="291"/>
      <c r="C47" s="68"/>
      <c r="D47" s="68"/>
      <c r="E47" s="69"/>
      <c r="F47" s="65"/>
      <c r="G47" s="66"/>
      <c r="H47" s="216">
        <f t="shared" si="1"/>
        <v>0</v>
      </c>
    </row>
    <row r="48" spans="1:8" x14ac:dyDescent="0.2">
      <c r="A48" s="139"/>
      <c r="B48" s="291"/>
      <c r="C48" s="69"/>
      <c r="D48" s="69"/>
      <c r="E48" s="69"/>
      <c r="F48" s="65"/>
      <c r="G48" s="66"/>
      <c r="H48" s="216">
        <f t="shared" si="1"/>
        <v>0</v>
      </c>
    </row>
    <row r="49" spans="1:8" x14ac:dyDescent="0.2">
      <c r="A49" s="139"/>
      <c r="B49" s="291"/>
      <c r="C49" s="69"/>
      <c r="D49" s="69"/>
      <c r="E49" s="69"/>
      <c r="F49" s="65"/>
      <c r="G49" s="66"/>
      <c r="H49" s="216">
        <f t="shared" si="1"/>
        <v>0</v>
      </c>
    </row>
    <row r="50" spans="1:8" x14ac:dyDescent="0.2">
      <c r="A50" s="139"/>
      <c r="B50" s="291"/>
      <c r="C50" s="69"/>
      <c r="D50" s="69"/>
      <c r="E50" s="69"/>
      <c r="F50" s="65"/>
      <c r="G50" s="66"/>
      <c r="H50" s="216">
        <f t="shared" si="1"/>
        <v>0</v>
      </c>
    </row>
    <row r="51" spans="1:8" x14ac:dyDescent="0.2">
      <c r="A51" s="139"/>
      <c r="B51" s="291"/>
      <c r="C51" s="69"/>
      <c r="D51" s="69"/>
      <c r="E51" s="69"/>
      <c r="F51" s="65"/>
      <c r="G51" s="66"/>
      <c r="H51" s="216">
        <f t="shared" si="1"/>
        <v>0</v>
      </c>
    </row>
    <row r="52" spans="1:8" x14ac:dyDescent="0.2">
      <c r="A52" s="139"/>
      <c r="B52" s="291"/>
      <c r="C52" s="69"/>
      <c r="D52" s="69"/>
      <c r="E52" s="69"/>
      <c r="F52" s="65"/>
      <c r="G52" s="66"/>
      <c r="H52" s="216">
        <f t="shared" si="1"/>
        <v>0</v>
      </c>
    </row>
    <row r="53" spans="1:8" x14ac:dyDescent="0.2">
      <c r="A53" s="139"/>
      <c r="B53" s="291"/>
      <c r="C53" s="69"/>
      <c r="D53" s="69"/>
      <c r="E53" s="69"/>
      <c r="F53" s="65"/>
      <c r="G53" s="66"/>
      <c r="H53" s="216">
        <f t="shared" si="1"/>
        <v>0</v>
      </c>
    </row>
    <row r="54" spans="1:8" x14ac:dyDescent="0.2">
      <c r="A54" s="139"/>
      <c r="B54" s="291"/>
      <c r="C54" s="69"/>
      <c r="D54" s="69"/>
      <c r="E54" s="69"/>
      <c r="F54" s="65"/>
      <c r="G54" s="66"/>
      <c r="H54" s="216">
        <f t="shared" si="1"/>
        <v>0</v>
      </c>
    </row>
    <row r="55" spans="1:8" s="26" customFormat="1" x14ac:dyDescent="0.2">
      <c r="A55" s="139"/>
      <c r="B55" s="291"/>
      <c r="C55" s="69"/>
      <c r="D55" s="69"/>
      <c r="E55" s="69"/>
      <c r="F55" s="65"/>
      <c r="G55" s="66"/>
      <c r="H55" s="216">
        <f t="shared" si="1"/>
        <v>0</v>
      </c>
    </row>
    <row r="56" spans="1:8" s="26" customFormat="1" x14ac:dyDescent="0.2">
      <c r="A56" s="139"/>
      <c r="B56" s="291"/>
      <c r="C56" s="69"/>
      <c r="D56" s="69"/>
      <c r="E56" s="69"/>
      <c r="F56" s="65"/>
      <c r="G56" s="66"/>
      <c r="H56" s="216">
        <f t="shared" si="1"/>
        <v>0</v>
      </c>
    </row>
    <row r="57" spans="1:8" s="26" customFormat="1" x14ac:dyDescent="0.2">
      <c r="A57" s="139"/>
      <c r="B57" s="291"/>
      <c r="C57" s="69"/>
      <c r="D57" s="69"/>
      <c r="E57" s="69"/>
      <c r="F57" s="65"/>
      <c r="G57" s="66"/>
      <c r="H57" s="216">
        <f t="shared" si="1"/>
        <v>0</v>
      </c>
    </row>
    <row r="58" spans="1:8" x14ac:dyDescent="0.2">
      <c r="A58" s="139"/>
      <c r="B58" s="291"/>
      <c r="C58" s="69"/>
      <c r="D58" s="69"/>
      <c r="E58" s="69"/>
      <c r="F58" s="65"/>
      <c r="G58" s="66"/>
      <c r="H58" s="216">
        <f t="shared" si="1"/>
        <v>0</v>
      </c>
    </row>
    <row r="59" spans="1:8" x14ac:dyDescent="0.2">
      <c r="A59" s="139"/>
      <c r="B59" s="291"/>
      <c r="C59" s="69"/>
      <c r="D59" s="69"/>
      <c r="E59" s="69"/>
      <c r="F59" s="65"/>
      <c r="G59" s="66"/>
      <c r="H59" s="216">
        <f t="shared" si="1"/>
        <v>0</v>
      </c>
    </row>
    <row r="60" spans="1:8" x14ac:dyDescent="0.2">
      <c r="A60" s="139"/>
      <c r="B60" s="291"/>
      <c r="C60" s="69"/>
      <c r="D60" s="69"/>
      <c r="E60" s="69"/>
      <c r="F60" s="65"/>
      <c r="G60" s="66"/>
      <c r="H60" s="216">
        <f t="shared" si="1"/>
        <v>0</v>
      </c>
    </row>
    <row r="61" spans="1:8" x14ac:dyDescent="0.2">
      <c r="A61" s="139"/>
      <c r="B61" s="291"/>
      <c r="C61" s="69"/>
      <c r="D61" s="69"/>
      <c r="E61" s="69"/>
      <c r="F61" s="65"/>
      <c r="G61" s="140"/>
      <c r="H61" s="216">
        <f t="shared" si="1"/>
        <v>0</v>
      </c>
    </row>
    <row r="62" spans="1:8" ht="15" x14ac:dyDescent="0.25">
      <c r="A62" s="72"/>
      <c r="B62" s="73"/>
      <c r="C62" s="74"/>
      <c r="D62" s="74"/>
      <c r="E62" s="5"/>
      <c r="F62" s="75" t="s">
        <v>46</v>
      </c>
      <c r="G62" s="180">
        <f>SUM(G40:G61)</f>
        <v>0</v>
      </c>
      <c r="H62" s="258">
        <f>SUM(H40:H61)</f>
        <v>0</v>
      </c>
    </row>
    <row r="63" spans="1:8" ht="15.75" thickBot="1" x14ac:dyDescent="0.3">
      <c r="A63" s="72"/>
      <c r="B63" s="73"/>
      <c r="C63" s="74"/>
      <c r="D63" s="74"/>
      <c r="E63" s="75"/>
      <c r="F63" s="75" t="s">
        <v>133</v>
      </c>
      <c r="G63" s="85"/>
      <c r="H63" s="187">
        <f>'Anlage zu 2.1 Personal'!H39</f>
        <v>0</v>
      </c>
    </row>
    <row r="64" spans="1:8" s="26" customFormat="1" ht="15.75" thickBot="1" x14ac:dyDescent="0.3">
      <c r="A64" s="72"/>
      <c r="B64" s="73"/>
      <c r="C64" s="74"/>
      <c r="D64" s="74"/>
      <c r="E64" s="75"/>
      <c r="F64" s="75" t="s">
        <v>170</v>
      </c>
      <c r="G64" s="85"/>
      <c r="H64" s="181">
        <f>H62+H63</f>
        <v>0</v>
      </c>
    </row>
    <row r="65" spans="1:8" s="26" customFormat="1" ht="15" x14ac:dyDescent="0.25">
      <c r="A65" s="72"/>
      <c r="B65" s="73"/>
      <c r="C65" s="74"/>
      <c r="D65" s="74"/>
      <c r="E65" s="75"/>
      <c r="F65" s="75"/>
      <c r="G65" s="85"/>
      <c r="H65" s="187"/>
    </row>
    <row r="66" spans="1:8" s="26" customFormat="1" ht="15.75" x14ac:dyDescent="0.2">
      <c r="A66" s="359" t="s">
        <v>161</v>
      </c>
      <c r="B66" s="360"/>
      <c r="C66" s="361"/>
      <c r="D66" s="74"/>
      <c r="E66" s="355" t="s">
        <v>160</v>
      </c>
      <c r="F66" s="356"/>
      <c r="G66" s="357"/>
      <c r="H66" s="358"/>
    </row>
    <row r="67" spans="1:8" s="26" customFormat="1" ht="19.5" customHeight="1" x14ac:dyDescent="0.25">
      <c r="A67" s="362" t="s">
        <v>172</v>
      </c>
      <c r="B67" s="363"/>
      <c r="C67" s="262">
        <f>H64</f>
        <v>0</v>
      </c>
      <c r="D67" s="74"/>
      <c r="E67" s="364" t="s">
        <v>172</v>
      </c>
      <c r="F67" s="365"/>
      <c r="G67" s="365"/>
      <c r="H67" s="259">
        <f>H64</f>
        <v>0</v>
      </c>
    </row>
    <row r="68" spans="1:8" s="26" customFormat="1" ht="19.5" customHeight="1" x14ac:dyDescent="0.25">
      <c r="A68" s="263"/>
      <c r="B68" s="264" t="s">
        <v>136</v>
      </c>
      <c r="C68" s="265">
        <f>IF(G86&lt;=G87,G86,G87)</f>
        <v>0</v>
      </c>
      <c r="D68" s="74"/>
      <c r="E68" s="368" t="s">
        <v>136</v>
      </c>
      <c r="F68" s="369"/>
      <c r="G68" s="370"/>
      <c r="H68" s="260">
        <f>IF(G86&lt;=G88,G86,G88)</f>
        <v>0</v>
      </c>
    </row>
    <row r="69" spans="1:8" s="26" customFormat="1" ht="19.5" customHeight="1" x14ac:dyDescent="0.25">
      <c r="A69" s="263"/>
      <c r="B69" s="264" t="s">
        <v>137</v>
      </c>
      <c r="C69" s="265">
        <f>H111</f>
        <v>0</v>
      </c>
      <c r="D69" s="187"/>
      <c r="E69" s="368" t="s">
        <v>171</v>
      </c>
      <c r="F69" s="369"/>
      <c r="G69" s="370"/>
      <c r="H69" s="260">
        <f>H111</f>
        <v>0</v>
      </c>
    </row>
    <row r="70" spans="1:8" s="26" customFormat="1" ht="30.75" customHeight="1" x14ac:dyDescent="0.25">
      <c r="A70" s="366" t="s">
        <v>168</v>
      </c>
      <c r="B70" s="367"/>
      <c r="C70" s="265">
        <f>B28</f>
        <v>0</v>
      </c>
      <c r="D70" s="187"/>
      <c r="E70" s="368" t="s">
        <v>169</v>
      </c>
      <c r="F70" s="369"/>
      <c r="G70" s="370"/>
      <c r="H70" s="260">
        <f>E28</f>
        <v>0</v>
      </c>
    </row>
    <row r="71" spans="1:8" ht="29.25" customHeight="1" x14ac:dyDescent="0.25">
      <c r="A71" s="366" t="s">
        <v>144</v>
      </c>
      <c r="B71" s="367"/>
      <c r="C71" s="265">
        <f>Integrationsmaßnahmen!G10</f>
        <v>0</v>
      </c>
      <c r="D71" s="257"/>
      <c r="E71" s="368" t="s">
        <v>144</v>
      </c>
      <c r="F71" s="369"/>
      <c r="G71" s="370"/>
      <c r="H71" s="260">
        <f>Integrationsmaßnahmen!G10</f>
        <v>0</v>
      </c>
    </row>
    <row r="72" spans="1:8" ht="18.75" customHeight="1" x14ac:dyDescent="0.25">
      <c r="A72" s="412" t="s">
        <v>162</v>
      </c>
      <c r="B72" s="413"/>
      <c r="C72" s="266">
        <f>SUM(C67+C68+C69-C70-C71)</f>
        <v>0</v>
      </c>
      <c r="D72" s="187"/>
      <c r="E72" s="414" t="s">
        <v>150</v>
      </c>
      <c r="F72" s="415"/>
      <c r="G72" s="415"/>
      <c r="H72" s="261">
        <f>SUM(H67+H68+H69-H70-H71)</f>
        <v>0</v>
      </c>
    </row>
    <row r="73" spans="1:8" s="26" customFormat="1" ht="14.25" customHeight="1" x14ac:dyDescent="0.2">
      <c r="A73" s="89"/>
      <c r="B73" s="90"/>
      <c r="C73" s="90"/>
      <c r="D73" s="90"/>
      <c r="E73" s="90"/>
      <c r="F73" s="90"/>
      <c r="G73" s="90"/>
      <c r="H73" s="63"/>
    </row>
    <row r="74" spans="1:8" s="26" customFormat="1" ht="14.25" customHeight="1" x14ac:dyDescent="0.25">
      <c r="A74" s="409" t="s">
        <v>192</v>
      </c>
      <c r="B74" s="410"/>
      <c r="C74" s="410"/>
      <c r="D74" s="410"/>
      <c r="E74" s="410"/>
      <c r="F74" s="410"/>
      <c r="G74" s="411"/>
      <c r="H74" s="91"/>
    </row>
    <row r="75" spans="1:8" s="26" customFormat="1" ht="42.75" customHeight="1" x14ac:dyDescent="0.2">
      <c r="A75" s="127" t="s">
        <v>14</v>
      </c>
      <c r="B75" s="127" t="s">
        <v>12</v>
      </c>
      <c r="C75" s="128" t="s">
        <v>134</v>
      </c>
      <c r="D75" s="129" t="s">
        <v>130</v>
      </c>
      <c r="E75" s="130" t="s">
        <v>39</v>
      </c>
      <c r="F75" s="130" t="s">
        <v>40</v>
      </c>
      <c r="G75" s="129" t="s">
        <v>13</v>
      </c>
      <c r="H75" s="218"/>
    </row>
    <row r="76" spans="1:8" s="26" customFormat="1" ht="14.25" customHeight="1" x14ac:dyDescent="0.2">
      <c r="A76" s="78"/>
      <c r="B76" s="78"/>
      <c r="C76" s="79"/>
      <c r="D76" s="80"/>
      <c r="E76" s="65"/>
      <c r="F76" s="65"/>
      <c r="G76" s="81"/>
      <c r="H76" s="219"/>
    </row>
    <row r="77" spans="1:8" s="26" customFormat="1" ht="14.25" customHeight="1" x14ac:dyDescent="0.2">
      <c r="A77" s="78"/>
      <c r="B77" s="78"/>
      <c r="C77" s="79"/>
      <c r="D77" s="80"/>
      <c r="E77" s="65"/>
      <c r="F77" s="65"/>
      <c r="G77" s="81"/>
      <c r="H77" s="219"/>
    </row>
    <row r="78" spans="1:8" s="26" customFormat="1" ht="14.25" customHeight="1" x14ac:dyDescent="0.2">
      <c r="A78" s="78"/>
      <c r="B78" s="78"/>
      <c r="C78" s="79"/>
      <c r="D78" s="80"/>
      <c r="E78" s="65"/>
      <c r="F78" s="69"/>
      <c r="G78" s="81"/>
      <c r="H78" s="219"/>
    </row>
    <row r="79" spans="1:8" s="26" customFormat="1" ht="14.25" customHeight="1" x14ac:dyDescent="0.2">
      <c r="A79" s="78"/>
      <c r="B79" s="78"/>
      <c r="C79" s="79"/>
      <c r="D79" s="80"/>
      <c r="E79" s="65"/>
      <c r="F79" s="69"/>
      <c r="G79" s="81"/>
      <c r="H79" s="219"/>
    </row>
    <row r="80" spans="1:8" s="26" customFormat="1" ht="14.25" customHeight="1" x14ac:dyDescent="0.2">
      <c r="A80" s="78"/>
      <c r="B80" s="78"/>
      <c r="C80" s="79"/>
      <c r="D80" s="80"/>
      <c r="E80" s="65"/>
      <c r="F80" s="69"/>
      <c r="G80" s="81"/>
      <c r="H80" s="219"/>
    </row>
    <row r="81" spans="1:8" s="26" customFormat="1" ht="14.25" customHeight="1" x14ac:dyDescent="0.2">
      <c r="A81" s="78"/>
      <c r="B81" s="78"/>
      <c r="C81" s="79"/>
      <c r="D81" s="80"/>
      <c r="E81" s="65"/>
      <c r="F81" s="69"/>
      <c r="G81" s="81"/>
      <c r="H81" s="219"/>
    </row>
    <row r="82" spans="1:8" s="26" customFormat="1" ht="14.25" customHeight="1" x14ac:dyDescent="0.2">
      <c r="A82" s="78"/>
      <c r="B82" s="78"/>
      <c r="C82" s="79"/>
      <c r="D82" s="80"/>
      <c r="E82" s="65"/>
      <c r="F82" s="69"/>
      <c r="G82" s="81"/>
      <c r="H82" s="219"/>
    </row>
    <row r="83" spans="1:8" s="26" customFormat="1" ht="14.25" customHeight="1" x14ac:dyDescent="0.2">
      <c r="A83" s="78"/>
      <c r="B83" s="78"/>
      <c r="C83" s="79"/>
      <c r="D83" s="80"/>
      <c r="E83" s="65"/>
      <c r="F83" s="65"/>
      <c r="G83" s="81"/>
      <c r="H83" s="219"/>
    </row>
    <row r="84" spans="1:8" s="26" customFormat="1" ht="14.25" customHeight="1" x14ac:dyDescent="0.2">
      <c r="A84" s="78"/>
      <c r="B84" s="78"/>
      <c r="C84" s="79"/>
      <c r="D84" s="80"/>
      <c r="E84" s="65"/>
      <c r="F84" s="65"/>
      <c r="G84" s="81"/>
      <c r="H84" s="219"/>
    </row>
    <row r="85" spans="1:8" s="26" customFormat="1" ht="14.25" customHeight="1" thickBot="1" x14ac:dyDescent="0.25">
      <c r="A85" s="78"/>
      <c r="B85" s="78"/>
      <c r="C85" s="79"/>
      <c r="D85" s="80"/>
      <c r="E85" s="65"/>
      <c r="F85" s="65"/>
      <c r="G85" s="190"/>
      <c r="H85" s="219"/>
    </row>
    <row r="86" spans="1:8" s="26" customFormat="1" ht="14.25" customHeight="1" thickBot="1" x14ac:dyDescent="0.3">
      <c r="A86" s="72"/>
      <c r="B86" s="73"/>
      <c r="C86" s="73"/>
      <c r="D86" s="73"/>
      <c r="E86" s="73"/>
      <c r="F86" s="163" t="s">
        <v>135</v>
      </c>
      <c r="G86" s="195">
        <f>SUM(G76:G85)</f>
        <v>0</v>
      </c>
      <c r="H86" s="220"/>
    </row>
    <row r="87" spans="1:8" s="26" customFormat="1" ht="14.25" customHeight="1" x14ac:dyDescent="0.2">
      <c r="A87" s="89"/>
      <c r="B87" s="90"/>
      <c r="C87" s="90"/>
      <c r="D87" s="90"/>
      <c r="E87" s="90"/>
      <c r="F87" s="288" t="s">
        <v>189</v>
      </c>
      <c r="G87" s="289">
        <f>B28*15%</f>
        <v>0</v>
      </c>
      <c r="H87" s="221"/>
    </row>
    <row r="88" spans="1:8" s="26" customFormat="1" ht="14.25" customHeight="1" x14ac:dyDescent="0.2">
      <c r="A88" s="89"/>
      <c r="B88" s="90"/>
      <c r="C88" s="90"/>
      <c r="D88" s="90"/>
      <c r="E88" s="90"/>
      <c r="F88" s="288" t="s">
        <v>190</v>
      </c>
      <c r="G88" s="289">
        <f>E28*15%</f>
        <v>0</v>
      </c>
      <c r="H88" s="63"/>
    </row>
    <row r="89" spans="1:8" s="26" customFormat="1" ht="14.25" customHeight="1" x14ac:dyDescent="0.2">
      <c r="A89" s="89"/>
      <c r="B89" s="90"/>
      <c r="C89" s="90"/>
      <c r="D89" s="90"/>
      <c r="E89" s="90"/>
      <c r="F89" s="90"/>
      <c r="G89" s="90"/>
      <c r="H89" s="63"/>
    </row>
    <row r="90" spans="1:8" s="26" customFormat="1" ht="14.25" customHeight="1" x14ac:dyDescent="0.2">
      <c r="A90" s="95"/>
      <c r="B90" s="96"/>
      <c r="C90" s="96"/>
      <c r="D90" s="96"/>
      <c r="E90" s="96"/>
      <c r="F90" s="96"/>
      <c r="G90" s="96"/>
      <c r="H90" s="63"/>
    </row>
    <row r="91" spans="1:8" s="12" customFormat="1" ht="18.75" thickBot="1" x14ac:dyDescent="0.3">
      <c r="A91" s="379"/>
      <c r="B91" s="379"/>
      <c r="C91" s="379"/>
      <c r="D91" s="379"/>
      <c r="E91" s="379"/>
      <c r="F91" s="379"/>
      <c r="G91" s="379"/>
      <c r="H91" s="379"/>
    </row>
    <row r="92" spans="1:8" s="26" customFormat="1" ht="15.75" x14ac:dyDescent="0.25">
      <c r="A92" s="373" t="s">
        <v>149</v>
      </c>
      <c r="B92" s="374"/>
      <c r="C92" s="374"/>
      <c r="D92" s="374"/>
      <c r="E92" s="374"/>
      <c r="F92" s="374"/>
      <c r="G92" s="374"/>
      <c r="H92" s="377"/>
    </row>
    <row r="93" spans="1:8" s="26" customFormat="1" ht="45" x14ac:dyDescent="0.2">
      <c r="A93" s="126" t="s">
        <v>14</v>
      </c>
      <c r="B93" s="127" t="s">
        <v>12</v>
      </c>
      <c r="C93" s="128" t="s">
        <v>134</v>
      </c>
      <c r="D93" s="129" t="s">
        <v>130</v>
      </c>
      <c r="E93" s="130" t="s">
        <v>39</v>
      </c>
      <c r="F93" s="130" t="s">
        <v>40</v>
      </c>
      <c r="G93" s="129" t="s">
        <v>13</v>
      </c>
      <c r="H93" s="131" t="s">
        <v>88</v>
      </c>
    </row>
    <row r="94" spans="1:8" s="4" customFormat="1" x14ac:dyDescent="0.2">
      <c r="A94" s="77"/>
      <c r="B94" s="292"/>
      <c r="C94" s="79"/>
      <c r="D94" s="80"/>
      <c r="E94" s="65"/>
      <c r="F94" s="65"/>
      <c r="G94" s="81"/>
      <c r="H94" s="217">
        <f>IF(E94=21,G94/2,IF(E94=18,G94*30%,IF(E94&gt;27,"0,00",IF(E94=19,G94*70%,G94))))</f>
        <v>0</v>
      </c>
    </row>
    <row r="95" spans="1:8" s="4" customFormat="1" x14ac:dyDescent="0.2">
      <c r="A95" s="77"/>
      <c r="B95" s="292"/>
      <c r="C95" s="79"/>
      <c r="D95" s="80"/>
      <c r="E95" s="65"/>
      <c r="F95" s="65"/>
      <c r="G95" s="81"/>
      <c r="H95" s="217">
        <f t="shared" ref="H95:H110" si="2">IF(E95=21,G95/2,IF(E95=18,G95*30%,IF(E95&gt;27,"0,00",IF(E95=19,G95*70%,G95))))</f>
        <v>0</v>
      </c>
    </row>
    <row r="96" spans="1:8" s="4" customFormat="1" x14ac:dyDescent="0.2">
      <c r="A96" s="77"/>
      <c r="B96" s="292"/>
      <c r="C96" s="79"/>
      <c r="D96" s="80"/>
      <c r="E96" s="65"/>
      <c r="F96" s="69"/>
      <c r="G96" s="81"/>
      <c r="H96" s="217">
        <f t="shared" si="2"/>
        <v>0</v>
      </c>
    </row>
    <row r="97" spans="1:15" s="4" customFormat="1" x14ac:dyDescent="0.2">
      <c r="A97" s="77"/>
      <c r="B97" s="292"/>
      <c r="C97" s="79"/>
      <c r="D97" s="80"/>
      <c r="E97" s="65"/>
      <c r="F97" s="69"/>
      <c r="G97" s="81"/>
      <c r="H97" s="217">
        <f t="shared" si="2"/>
        <v>0</v>
      </c>
      <c r="O97" s="21"/>
    </row>
    <row r="98" spans="1:15" s="4" customFormat="1" x14ac:dyDescent="0.2">
      <c r="A98" s="77"/>
      <c r="B98" s="292"/>
      <c r="C98" s="79"/>
      <c r="D98" s="80"/>
      <c r="E98" s="65"/>
      <c r="F98" s="69"/>
      <c r="G98" s="81"/>
      <c r="H98" s="217">
        <f t="shared" si="2"/>
        <v>0</v>
      </c>
    </row>
    <row r="99" spans="1:15" s="4" customFormat="1" x14ac:dyDescent="0.2">
      <c r="A99" s="77"/>
      <c r="B99" s="292"/>
      <c r="C99" s="79"/>
      <c r="D99" s="80"/>
      <c r="E99" s="65"/>
      <c r="F99" s="69"/>
      <c r="G99" s="81"/>
      <c r="H99" s="217">
        <f t="shared" si="2"/>
        <v>0</v>
      </c>
    </row>
    <row r="100" spans="1:15" s="4" customFormat="1" x14ac:dyDescent="0.2">
      <c r="A100" s="77"/>
      <c r="B100" s="292"/>
      <c r="C100" s="79"/>
      <c r="D100" s="80"/>
      <c r="E100" s="65"/>
      <c r="F100" s="69"/>
      <c r="G100" s="81"/>
      <c r="H100" s="217">
        <f t="shared" si="2"/>
        <v>0</v>
      </c>
    </row>
    <row r="101" spans="1:15" s="4" customFormat="1" x14ac:dyDescent="0.2">
      <c r="A101" s="77"/>
      <c r="B101" s="292"/>
      <c r="C101" s="79"/>
      <c r="D101" s="80"/>
      <c r="E101" s="65"/>
      <c r="F101" s="65"/>
      <c r="G101" s="81"/>
      <c r="H101" s="217">
        <f t="shared" si="2"/>
        <v>0</v>
      </c>
    </row>
    <row r="102" spans="1:15" s="4" customFormat="1" x14ac:dyDescent="0.2">
      <c r="A102" s="77"/>
      <c r="B102" s="292"/>
      <c r="C102" s="79"/>
      <c r="D102" s="80"/>
      <c r="E102" s="65"/>
      <c r="F102" s="65"/>
      <c r="G102" s="81"/>
      <c r="H102" s="217">
        <f t="shared" si="2"/>
        <v>0</v>
      </c>
    </row>
    <row r="103" spans="1:15" s="4" customFormat="1" x14ac:dyDescent="0.2">
      <c r="A103" s="77"/>
      <c r="B103" s="292"/>
      <c r="C103" s="79"/>
      <c r="D103" s="80"/>
      <c r="E103" s="65"/>
      <c r="F103" s="65"/>
      <c r="G103" s="81"/>
      <c r="H103" s="217">
        <f t="shared" si="2"/>
        <v>0</v>
      </c>
    </row>
    <row r="104" spans="1:15" s="4" customFormat="1" x14ac:dyDescent="0.2">
      <c r="A104" s="77"/>
      <c r="B104" s="292"/>
      <c r="C104" s="79"/>
      <c r="D104" s="80"/>
      <c r="E104" s="65"/>
      <c r="F104" s="65"/>
      <c r="G104" s="81"/>
      <c r="H104" s="217">
        <f t="shared" si="2"/>
        <v>0</v>
      </c>
    </row>
    <row r="105" spans="1:15" s="4" customFormat="1" x14ac:dyDescent="0.2">
      <c r="A105" s="77"/>
      <c r="B105" s="292"/>
      <c r="C105" s="79"/>
      <c r="D105" s="80"/>
      <c r="E105" s="65"/>
      <c r="F105" s="65"/>
      <c r="G105" s="81"/>
      <c r="H105" s="217">
        <f t="shared" si="2"/>
        <v>0</v>
      </c>
    </row>
    <row r="106" spans="1:15" s="4" customFormat="1" x14ac:dyDescent="0.2">
      <c r="A106" s="77"/>
      <c r="B106" s="292"/>
      <c r="C106" s="79"/>
      <c r="D106" s="80"/>
      <c r="E106" s="65"/>
      <c r="F106" s="65"/>
      <c r="G106" s="81"/>
      <c r="H106" s="217">
        <f t="shared" si="2"/>
        <v>0</v>
      </c>
    </row>
    <row r="107" spans="1:15" s="4" customFormat="1" x14ac:dyDescent="0.2">
      <c r="A107" s="77"/>
      <c r="B107" s="292"/>
      <c r="C107" s="79"/>
      <c r="D107" s="80"/>
      <c r="E107" s="65"/>
      <c r="F107" s="65"/>
      <c r="G107" s="81"/>
      <c r="H107" s="217">
        <f t="shared" si="2"/>
        <v>0</v>
      </c>
    </row>
    <row r="108" spans="1:15" s="4" customFormat="1" x14ac:dyDescent="0.2">
      <c r="A108" s="77"/>
      <c r="B108" s="292"/>
      <c r="C108" s="79"/>
      <c r="D108" s="80"/>
      <c r="E108" s="65"/>
      <c r="F108" s="69"/>
      <c r="G108" s="81"/>
      <c r="H108" s="217">
        <f t="shared" si="2"/>
        <v>0</v>
      </c>
    </row>
    <row r="109" spans="1:15" s="26" customFormat="1" x14ac:dyDescent="0.2">
      <c r="A109" s="67"/>
      <c r="B109" s="291"/>
      <c r="C109" s="68"/>
      <c r="D109" s="68"/>
      <c r="E109" s="65"/>
      <c r="F109" s="69"/>
      <c r="G109" s="81"/>
      <c r="H109" s="217">
        <f t="shared" si="2"/>
        <v>0</v>
      </c>
    </row>
    <row r="110" spans="1:15" ht="15" thickBot="1" x14ac:dyDescent="0.25">
      <c r="A110" s="67"/>
      <c r="B110" s="291"/>
      <c r="C110" s="69"/>
      <c r="D110" s="69"/>
      <c r="E110" s="65"/>
      <c r="F110" s="191"/>
      <c r="G110" s="81"/>
      <c r="H110" s="217">
        <f t="shared" si="2"/>
        <v>0</v>
      </c>
    </row>
    <row r="111" spans="1:15" ht="15.75" thickBot="1" x14ac:dyDescent="0.3">
      <c r="A111" s="72"/>
      <c r="B111" s="73"/>
      <c r="C111" s="73"/>
      <c r="D111" s="73"/>
      <c r="E111" s="73"/>
      <c r="F111" s="73"/>
      <c r="G111" s="180">
        <f>SUM(G94:G110)</f>
        <v>0</v>
      </c>
      <c r="H111" s="82">
        <f>SUM(H94:H110)</f>
        <v>0</v>
      </c>
    </row>
    <row r="112" spans="1:15" ht="19.5" customHeight="1" x14ac:dyDescent="0.25">
      <c r="A112" s="72"/>
      <c r="B112" s="73"/>
      <c r="C112" s="73"/>
      <c r="D112" s="73"/>
      <c r="E112" s="391"/>
      <c r="F112" s="392"/>
      <c r="G112" s="393"/>
      <c r="H112" s="188"/>
    </row>
    <row r="113" spans="1:8" ht="19.5" customHeight="1" x14ac:dyDescent="0.25">
      <c r="A113" s="13"/>
      <c r="B113" s="13"/>
      <c r="C113" s="14"/>
      <c r="D113" s="14"/>
      <c r="E113" s="376"/>
      <c r="F113" s="376"/>
      <c r="G113" s="376"/>
      <c r="H113" s="189"/>
    </row>
    <row r="114" spans="1:8" s="26" customFormat="1" ht="19.5" customHeight="1" x14ac:dyDescent="0.25">
      <c r="A114" s="83"/>
      <c r="B114" s="83"/>
      <c r="C114" s="83"/>
      <c r="D114" s="378"/>
      <c r="E114" s="378"/>
      <c r="F114" s="378"/>
      <c r="G114" s="378"/>
      <c r="H114" s="189"/>
    </row>
    <row r="115" spans="1:8" ht="19.5" customHeight="1" x14ac:dyDescent="0.25">
      <c r="A115" s="95" t="s">
        <v>49</v>
      </c>
      <c r="B115" s="13"/>
      <c r="C115" s="14"/>
      <c r="D115" s="14"/>
      <c r="E115" s="14"/>
      <c r="F115" s="14"/>
      <c r="G115" s="14"/>
      <c r="H115" s="84"/>
    </row>
    <row r="116" spans="1:8" ht="15.75" x14ac:dyDescent="0.25">
      <c r="A116" s="407" t="s">
        <v>75</v>
      </c>
      <c r="B116" s="408"/>
      <c r="C116" s="408"/>
      <c r="D116" s="408"/>
      <c r="E116" s="408"/>
      <c r="F116" s="408"/>
      <c r="G116" s="408"/>
      <c r="H116" s="175"/>
    </row>
    <row r="117" spans="1:8" ht="30" x14ac:dyDescent="0.2">
      <c r="A117" s="127" t="s">
        <v>14</v>
      </c>
      <c r="B117" s="127" t="s">
        <v>12</v>
      </c>
      <c r="C117" s="128" t="s">
        <v>134</v>
      </c>
      <c r="D117" s="129" t="s">
        <v>130</v>
      </c>
      <c r="E117" s="130" t="s">
        <v>39</v>
      </c>
      <c r="F117" s="130" t="s">
        <v>40</v>
      </c>
      <c r="G117" s="129" t="s">
        <v>13</v>
      </c>
      <c r="H117" s="192"/>
    </row>
    <row r="118" spans="1:8" x14ac:dyDescent="0.2">
      <c r="A118" s="78"/>
      <c r="B118" s="292"/>
      <c r="C118" s="79"/>
      <c r="D118" s="80"/>
      <c r="E118" s="65"/>
      <c r="F118" s="65"/>
      <c r="G118" s="81"/>
      <c r="H118" s="193"/>
    </row>
    <row r="119" spans="1:8" x14ac:dyDescent="0.2">
      <c r="A119" s="78"/>
      <c r="B119" s="292"/>
      <c r="C119" s="79"/>
      <c r="D119" s="80"/>
      <c r="E119" s="65"/>
      <c r="F119" s="65"/>
      <c r="G119" s="81"/>
      <c r="H119" s="193"/>
    </row>
    <row r="120" spans="1:8" x14ac:dyDescent="0.2">
      <c r="A120" s="78"/>
      <c r="B120" s="292"/>
      <c r="C120" s="79"/>
      <c r="D120" s="80"/>
      <c r="E120" s="69"/>
      <c r="F120" s="69"/>
      <c r="G120" s="81"/>
      <c r="H120" s="193"/>
    </row>
    <row r="121" spans="1:8" s="26" customFormat="1" x14ac:dyDescent="0.2">
      <c r="A121" s="78"/>
      <c r="B121" s="292"/>
      <c r="C121" s="79"/>
      <c r="D121" s="80"/>
      <c r="E121" s="69"/>
      <c r="F121" s="69"/>
      <c r="G121" s="81"/>
      <c r="H121" s="193"/>
    </row>
    <row r="122" spans="1:8" s="26" customFormat="1" x14ac:dyDescent="0.2">
      <c r="A122" s="78"/>
      <c r="B122" s="292"/>
      <c r="C122" s="79"/>
      <c r="D122" s="80"/>
      <c r="E122" s="69"/>
      <c r="F122" s="69"/>
      <c r="G122" s="81"/>
      <c r="H122" s="193"/>
    </row>
    <row r="123" spans="1:8" s="26" customFormat="1" x14ac:dyDescent="0.2">
      <c r="A123" s="78"/>
      <c r="B123" s="292"/>
      <c r="C123" s="79"/>
      <c r="D123" s="80"/>
      <c r="E123" s="69"/>
      <c r="F123" s="69"/>
      <c r="G123" s="81"/>
      <c r="H123" s="193"/>
    </row>
    <row r="124" spans="1:8" s="26" customFormat="1" x14ac:dyDescent="0.2">
      <c r="A124" s="78"/>
      <c r="B124" s="292"/>
      <c r="C124" s="79"/>
      <c r="D124" s="80"/>
      <c r="E124" s="69"/>
      <c r="F124" s="69"/>
      <c r="G124" s="81"/>
      <c r="H124" s="193"/>
    </row>
    <row r="125" spans="1:8" s="26" customFormat="1" x14ac:dyDescent="0.2">
      <c r="A125" s="78"/>
      <c r="B125" s="292"/>
      <c r="C125" s="79"/>
      <c r="D125" s="80"/>
      <c r="E125" s="69"/>
      <c r="F125" s="69"/>
      <c r="G125" s="81"/>
      <c r="H125" s="193"/>
    </row>
    <row r="126" spans="1:8" s="26" customFormat="1" x14ac:dyDescent="0.2">
      <c r="A126" s="78"/>
      <c r="B126" s="292"/>
      <c r="C126" s="79"/>
      <c r="D126" s="80"/>
      <c r="E126" s="69"/>
      <c r="F126" s="69"/>
      <c r="G126" s="81"/>
      <c r="H126" s="193"/>
    </row>
    <row r="127" spans="1:8" s="26" customFormat="1" x14ac:dyDescent="0.2">
      <c r="A127" s="78"/>
      <c r="B127" s="292"/>
      <c r="C127" s="79"/>
      <c r="D127" s="80"/>
      <c r="E127" s="69"/>
      <c r="F127" s="69"/>
      <c r="G127" s="81"/>
      <c r="H127" s="193"/>
    </row>
    <row r="128" spans="1:8" x14ac:dyDescent="0.2">
      <c r="A128" s="78"/>
      <c r="B128" s="292"/>
      <c r="C128" s="79"/>
      <c r="D128" s="80"/>
      <c r="E128" s="69"/>
      <c r="F128" s="69"/>
      <c r="G128" s="81"/>
      <c r="H128" s="193"/>
    </row>
    <row r="129" spans="1:8" x14ac:dyDescent="0.2">
      <c r="A129" s="78"/>
      <c r="B129" s="292"/>
      <c r="C129" s="79"/>
      <c r="D129" s="80"/>
      <c r="E129" s="69"/>
      <c r="F129" s="69"/>
      <c r="G129" s="81"/>
      <c r="H129" s="193"/>
    </row>
    <row r="130" spans="1:8" ht="15" thickBot="1" x14ac:dyDescent="0.25">
      <c r="A130" s="78"/>
      <c r="B130" s="292"/>
      <c r="C130" s="79"/>
      <c r="D130" s="80"/>
      <c r="E130" s="69"/>
      <c r="F130" s="69"/>
      <c r="G130" s="245"/>
      <c r="H130" s="193"/>
    </row>
    <row r="131" spans="1:8" ht="15" x14ac:dyDescent="0.25">
      <c r="A131" s="72"/>
      <c r="B131" s="73"/>
      <c r="C131" s="73"/>
      <c r="D131" s="73"/>
      <c r="E131" s="73"/>
      <c r="F131" s="163" t="s">
        <v>141</v>
      </c>
      <c r="G131" s="244">
        <f>SUM(G118:G130)</f>
        <v>0</v>
      </c>
      <c r="H131" s="194"/>
    </row>
    <row r="132" spans="1:8" s="26" customFormat="1" ht="15.75" thickBot="1" x14ac:dyDescent="0.3">
      <c r="A132" s="72"/>
      <c r="B132" s="73"/>
      <c r="C132" s="73"/>
      <c r="D132" s="73"/>
      <c r="E132" s="73"/>
      <c r="F132" s="214" t="s">
        <v>177</v>
      </c>
      <c r="G132" s="244">
        <f>IF(Einrichtung!E16=1,PRODUCT(Einrichtung!B15*0.01*39),0)</f>
        <v>0</v>
      </c>
      <c r="H132" s="194"/>
    </row>
    <row r="133" spans="1:8" s="26" customFormat="1" ht="15.75" thickBot="1" x14ac:dyDescent="0.3">
      <c r="A133" s="72"/>
      <c r="B133" s="73"/>
      <c r="C133" s="73"/>
      <c r="D133" s="73"/>
      <c r="E133" s="73"/>
      <c r="F133" s="214" t="s">
        <v>164</v>
      </c>
      <c r="G133" s="195">
        <f>SUM(G131-G132)</f>
        <v>0</v>
      </c>
      <c r="H133" s="194"/>
    </row>
    <row r="134" spans="1:8" ht="18.75" customHeight="1" thickBot="1" x14ac:dyDescent="0.3">
      <c r="A134" s="35"/>
      <c r="B134" s="36"/>
      <c r="C134" s="36"/>
      <c r="D134" s="36"/>
      <c r="E134" s="36"/>
      <c r="F134" s="36"/>
      <c r="G134" s="11"/>
      <c r="H134" s="26"/>
    </row>
    <row r="135" spans="1:8" s="26" customFormat="1" ht="24" customHeight="1" x14ac:dyDescent="0.25">
      <c r="A135" s="373" t="s">
        <v>148</v>
      </c>
      <c r="B135" s="374"/>
      <c r="C135" s="374"/>
      <c r="D135" s="374"/>
      <c r="E135" s="374"/>
      <c r="F135" s="374"/>
      <c r="G135" s="375"/>
      <c r="H135" s="16"/>
    </row>
    <row r="136" spans="1:8" s="26" customFormat="1" ht="43.5" customHeight="1" x14ac:dyDescent="0.2">
      <c r="A136" s="126" t="s">
        <v>14</v>
      </c>
      <c r="B136" s="127" t="s">
        <v>12</v>
      </c>
      <c r="C136" s="128" t="s">
        <v>134</v>
      </c>
      <c r="D136" s="129" t="s">
        <v>130</v>
      </c>
      <c r="E136" s="130" t="s">
        <v>39</v>
      </c>
      <c r="F136" s="130" t="s">
        <v>40</v>
      </c>
      <c r="G136" s="196" t="s">
        <v>13</v>
      </c>
    </row>
    <row r="137" spans="1:8" s="4" customFormat="1" ht="15.75" customHeight="1" x14ac:dyDescent="0.2">
      <c r="A137" s="77"/>
      <c r="B137" s="292"/>
      <c r="C137" s="79"/>
      <c r="D137" s="80"/>
      <c r="E137" s="285"/>
      <c r="F137" s="285"/>
      <c r="G137" s="286"/>
    </row>
    <row r="138" spans="1:8" s="4" customFormat="1" ht="15.75" customHeight="1" x14ac:dyDescent="0.2">
      <c r="A138" s="77"/>
      <c r="B138" s="292"/>
      <c r="C138" s="79"/>
      <c r="D138" s="80"/>
      <c r="E138" s="285"/>
      <c r="F138" s="285"/>
      <c r="G138" s="286"/>
    </row>
    <row r="139" spans="1:8" s="4" customFormat="1" ht="15.75" customHeight="1" x14ac:dyDescent="0.2">
      <c r="A139" s="77"/>
      <c r="B139" s="292"/>
      <c r="C139" s="79"/>
      <c r="D139" s="80"/>
      <c r="E139" s="285"/>
      <c r="F139" s="285"/>
      <c r="G139" s="286"/>
    </row>
    <row r="140" spans="1:8" s="4" customFormat="1" ht="15.75" customHeight="1" x14ac:dyDescent="0.2">
      <c r="A140" s="77"/>
      <c r="B140" s="292"/>
      <c r="C140" s="79"/>
      <c r="D140" s="80"/>
      <c r="E140" s="285"/>
      <c r="F140" s="285"/>
      <c r="G140" s="286"/>
    </row>
    <row r="141" spans="1:8" s="4" customFormat="1" ht="15.75" customHeight="1" x14ac:dyDescent="0.2">
      <c r="A141" s="77"/>
      <c r="B141" s="292"/>
      <c r="C141" s="79"/>
      <c r="D141" s="80"/>
      <c r="E141" s="285"/>
      <c r="F141" s="285"/>
      <c r="G141" s="286"/>
    </row>
    <row r="142" spans="1:8" s="4" customFormat="1" ht="15.75" customHeight="1" x14ac:dyDescent="0.2">
      <c r="A142" s="77"/>
      <c r="B142" s="292"/>
      <c r="C142" s="79"/>
      <c r="D142" s="80"/>
      <c r="E142" s="285"/>
      <c r="F142" s="285"/>
      <c r="G142" s="286"/>
    </row>
    <row r="143" spans="1:8" s="4" customFormat="1" ht="15.75" customHeight="1" x14ac:dyDescent="0.2">
      <c r="A143" s="77"/>
      <c r="B143" s="292"/>
      <c r="C143" s="79"/>
      <c r="D143" s="80"/>
      <c r="E143" s="285"/>
      <c r="F143" s="285"/>
      <c r="G143" s="286"/>
    </row>
    <row r="144" spans="1:8" s="26" customFormat="1" ht="15.75" customHeight="1" x14ac:dyDescent="0.2">
      <c r="A144" s="67"/>
      <c r="B144" s="291"/>
      <c r="C144" s="68"/>
      <c r="D144" s="68"/>
      <c r="E144" s="69"/>
      <c r="F144" s="69"/>
      <c r="G144" s="287"/>
    </row>
    <row r="145" spans="1:8" s="17" customFormat="1" ht="15.75" customHeight="1" x14ac:dyDescent="0.2">
      <c r="A145" s="67"/>
      <c r="B145" s="291"/>
      <c r="C145" s="69"/>
      <c r="D145" s="69"/>
      <c r="E145" s="69"/>
      <c r="F145" s="69"/>
      <c r="G145" s="200"/>
    </row>
    <row r="146" spans="1:8" s="17" customFormat="1" ht="15.75" customHeight="1" thickBot="1" x14ac:dyDescent="0.25">
      <c r="A146" s="70"/>
      <c r="B146" s="293"/>
      <c r="C146" s="71"/>
      <c r="D146" s="71"/>
      <c r="E146" s="71"/>
      <c r="F146" s="71"/>
      <c r="G146" s="201"/>
    </row>
    <row r="147" spans="1:8" s="26" customFormat="1" ht="15.75" thickBot="1" x14ac:dyDescent="0.3">
      <c r="A147" s="73"/>
      <c r="B147" s="73"/>
      <c r="C147" s="73"/>
      <c r="D147" s="73"/>
      <c r="E147" s="75" t="s">
        <v>47</v>
      </c>
      <c r="F147" s="85"/>
      <c r="G147" s="92">
        <f>SUM(G137:G146)</f>
        <v>0</v>
      </c>
    </row>
    <row r="148" spans="1:8" s="26" customFormat="1" ht="15.75" x14ac:dyDescent="0.25">
      <c r="A148" s="35"/>
      <c r="B148" s="36"/>
      <c r="C148" s="36"/>
      <c r="D148" s="36"/>
      <c r="E148" s="36"/>
      <c r="F148" s="36"/>
      <c r="G148" s="34"/>
      <c r="H148" s="15"/>
    </row>
    <row r="149" spans="1:8" ht="16.5" customHeight="1" thickBot="1" x14ac:dyDescent="0.3">
      <c r="A149" s="13"/>
      <c r="B149" s="13"/>
      <c r="C149" s="14"/>
      <c r="D149" s="14"/>
      <c r="E149" s="34"/>
      <c r="F149" s="34"/>
      <c r="G149" s="33"/>
      <c r="H149" s="33"/>
    </row>
    <row r="150" spans="1:8" ht="61.5" customHeight="1" x14ac:dyDescent="0.2">
      <c r="A150" s="404" t="s">
        <v>138</v>
      </c>
      <c r="B150" s="405"/>
      <c r="C150" s="405"/>
      <c r="D150" s="405"/>
      <c r="E150" s="405"/>
      <c r="F150" s="405"/>
      <c r="G150" s="405"/>
      <c r="H150" s="406"/>
    </row>
    <row r="151" spans="1:8" ht="18.75" customHeight="1" x14ac:dyDescent="0.2">
      <c r="A151" s="401" t="s">
        <v>140</v>
      </c>
      <c r="B151" s="402"/>
      <c r="C151" s="402"/>
      <c r="D151" s="402"/>
      <c r="E151" s="402"/>
      <c r="F151" s="402"/>
      <c r="G151" s="402"/>
      <c r="H151" s="403"/>
    </row>
    <row r="152" spans="1:8" s="26" customFormat="1" ht="18.75" customHeight="1" x14ac:dyDescent="0.2">
      <c r="A152" s="394" t="s">
        <v>139</v>
      </c>
      <c r="B152" s="395"/>
      <c r="C152" s="395"/>
      <c r="D152" s="395"/>
      <c r="E152" s="395"/>
      <c r="F152" s="395"/>
      <c r="G152" s="395"/>
      <c r="H152" s="396"/>
    </row>
    <row r="153" spans="1:8" ht="16.5" customHeight="1" thickBot="1" x14ac:dyDescent="0.25">
      <c r="A153" s="398" t="s">
        <v>147</v>
      </c>
      <c r="B153" s="399"/>
      <c r="C153" s="399"/>
      <c r="D153" s="399"/>
      <c r="E153" s="399"/>
      <c r="F153" s="399"/>
      <c r="G153" s="399"/>
      <c r="H153" s="400"/>
    </row>
    <row r="154" spans="1:8" x14ac:dyDescent="0.2">
      <c r="A154" s="397" t="s">
        <v>45</v>
      </c>
      <c r="B154" s="397"/>
      <c r="C154" s="397"/>
      <c r="D154" s="397"/>
      <c r="E154" s="397"/>
      <c r="F154" s="397"/>
      <c r="G154" s="63"/>
      <c r="H154" s="63"/>
    </row>
    <row r="155" spans="1:8" ht="15" x14ac:dyDescent="0.25">
      <c r="A155" s="18"/>
      <c r="B155" s="18"/>
      <c r="C155" s="18"/>
      <c r="D155" s="18"/>
      <c r="E155" s="18"/>
      <c r="F155" s="18"/>
    </row>
  </sheetData>
  <sheetProtection algorithmName="SHA-512" hashValue="8Z0AamiF8XGyDYSl+aCmJteD2E3g+krCC2BOKnHlVMT+nhVXit5Nj8/6h3S/xw9pemi9352ULL01OT9v5knR0g==" saltValue="d4YUVtLriIDhy4rXrAlgBg==" spinCount="100000" sheet="1" selectLockedCells="1"/>
  <mergeCells count="35">
    <mergeCell ref="A116:G116"/>
    <mergeCell ref="A74:G74"/>
    <mergeCell ref="A72:B72"/>
    <mergeCell ref="A70:B70"/>
    <mergeCell ref="E72:G72"/>
    <mergeCell ref="A152:H152"/>
    <mergeCell ref="A154:F154"/>
    <mergeCell ref="A153:H153"/>
    <mergeCell ref="A151:H151"/>
    <mergeCell ref="A150:H150"/>
    <mergeCell ref="A1:G1"/>
    <mergeCell ref="A38:H38"/>
    <mergeCell ref="A135:G135"/>
    <mergeCell ref="E113:G113"/>
    <mergeCell ref="A92:H92"/>
    <mergeCell ref="D114:G114"/>
    <mergeCell ref="A91:H91"/>
    <mergeCell ref="A32:H32"/>
    <mergeCell ref="A34:H34"/>
    <mergeCell ref="A36:H36"/>
    <mergeCell ref="A35:H35"/>
    <mergeCell ref="A4:E4"/>
    <mergeCell ref="D23:E23"/>
    <mergeCell ref="A23:B23"/>
    <mergeCell ref="A33:H33"/>
    <mergeCell ref="E112:G112"/>
    <mergeCell ref="E66:H66"/>
    <mergeCell ref="A66:C66"/>
    <mergeCell ref="A67:B67"/>
    <mergeCell ref="E67:G67"/>
    <mergeCell ref="A71:B71"/>
    <mergeCell ref="E68:G68"/>
    <mergeCell ref="E69:G69"/>
    <mergeCell ref="E70:G70"/>
    <mergeCell ref="E71:G71"/>
  </mergeCells>
  <conditionalFormatting sqref="E76:E85">
    <cfRule type="cellIs" dxfId="40" priority="17" operator="equal">
      <formula>18</formula>
    </cfRule>
  </conditionalFormatting>
  <conditionalFormatting sqref="H72">
    <cfRule type="cellIs" dxfId="39" priority="6" operator="lessThan">
      <formula>0</formula>
    </cfRule>
    <cfRule type="cellIs" dxfId="38" priority="7" operator="greaterThanOrEqual">
      <formula>0</formula>
    </cfRule>
  </conditionalFormatting>
  <conditionalFormatting sqref="D72">
    <cfRule type="cellIs" dxfId="37" priority="12" operator="lessThan">
      <formula>0</formula>
    </cfRule>
    <cfRule type="cellIs" dxfId="36" priority="13" operator="greaterThanOrEqual">
      <formula>0</formula>
    </cfRule>
  </conditionalFormatting>
  <conditionalFormatting sqref="C72">
    <cfRule type="cellIs" dxfId="35" priority="2" operator="lessThan">
      <formula>0</formula>
    </cfRule>
    <cfRule type="cellIs" dxfId="34" priority="3" operator="greaterThanOrEqual">
      <formula>0</formula>
    </cfRule>
  </conditionalFormatting>
  <dataValidations disablePrompts="1" count="2">
    <dataValidation type="whole" operator="notBetween" allowBlank="1" showInputMessage="1" showErrorMessage="1" errorTitle="Funktion" error="Die Funktionsschlüssel 4, 5 und 6 sind in den Tabellen 2.3, bzw. 2.4 einzutragen!" sqref="F40:F61">
      <formula1>4</formula1>
      <formula2>6</formula2>
    </dataValidation>
    <dataValidation type="whole" operator="equal" allowBlank="1" showInputMessage="1" showErrorMessage="1" errorTitle="Fachfremde Ausbildung" error="In Tabelle 2.2 sind nur Personen einzutragen, für die eine Anerkennung gem. §25b, Abs. 2 Nr. 6 a-d HKJGB durch das Stadtschulamt Frankfurt vorliegt." sqref="E76:E85">
      <formula1>25</formula1>
    </dataValidation>
  </dataValidations>
  <pageMargins left="0.70866141732283472" right="0.70866141732283472" top="0.78580729166666663" bottom="0.78740157480314965" header="0.31496062992125984" footer="0.31496062992125984"/>
  <pageSetup paperSize="9" scale="71" fitToHeight="0" orientation="landscape" r:id="rId1"/>
  <headerFooter>
    <oddHeader>&amp;C&amp;"-,Fett"&amp;10Personalbemessung</oddHeader>
    <oddFooter>&amp;L&amp;9 40.31  / Stand 01/23&amp;R&amp;9&amp;P / &amp;N</oddFooter>
  </headerFooter>
  <rowBreaks count="2" manualBreakCount="2">
    <brk id="34" max="7" man="1"/>
    <brk id="7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B0F0"/>
    <pageSetUpPr fitToPage="1"/>
  </sheetPr>
  <dimension ref="A1:I39"/>
  <sheetViews>
    <sheetView showGridLines="0" view="pageLayout" topLeftCell="A20" zoomScaleNormal="100" workbookViewId="0">
      <selection activeCell="A36" sqref="A36"/>
    </sheetView>
  </sheetViews>
  <sheetFormatPr baseColWidth="10" defaultColWidth="11.375" defaultRowHeight="14.25" x14ac:dyDescent="0.2"/>
  <cols>
    <col min="1" max="1" width="42.25" style="2" customWidth="1"/>
    <col min="2" max="2" width="13.25" style="2" customWidth="1"/>
    <col min="3" max="3" width="12.5" style="2" customWidth="1"/>
    <col min="4" max="4" width="12.625" style="2" customWidth="1"/>
    <col min="5" max="5" width="11.875" style="2" customWidth="1"/>
    <col min="6" max="6" width="13.25" style="2" customWidth="1"/>
    <col min="7" max="7" width="12.875" style="2" customWidth="1"/>
    <col min="8" max="8" width="13.375" style="2" customWidth="1"/>
    <col min="9" max="9" width="15" style="2" customWidth="1"/>
    <col min="10" max="16384" width="11.375" style="2"/>
  </cols>
  <sheetData>
    <row r="1" spans="1:9" ht="15.75" customHeight="1" x14ac:dyDescent="0.2">
      <c r="A1" s="416" t="s">
        <v>118</v>
      </c>
      <c r="B1" s="416"/>
      <c r="C1" s="416"/>
      <c r="D1" s="416"/>
      <c r="E1" s="416"/>
      <c r="F1" s="416"/>
      <c r="G1" s="416"/>
      <c r="H1" s="416"/>
      <c r="I1" s="416"/>
    </row>
    <row r="2" spans="1:9" s="26" customFormat="1" ht="15.75" customHeight="1" x14ac:dyDescent="0.2">
      <c r="A2" s="204"/>
      <c r="B2" s="204"/>
      <c r="C2" s="204"/>
      <c r="D2" s="204"/>
      <c r="E2" s="204"/>
      <c r="F2" s="204"/>
      <c r="G2" s="204"/>
      <c r="H2" s="204"/>
      <c r="I2" s="204"/>
    </row>
    <row r="3" spans="1:9" ht="9.75" customHeight="1" x14ac:dyDescent="0.2">
      <c r="A3" s="6"/>
      <c r="B3" s="7"/>
      <c r="C3" s="7"/>
      <c r="D3" s="7"/>
      <c r="E3" s="7"/>
      <c r="F3" s="7"/>
      <c r="G3" s="7"/>
      <c r="H3" s="7"/>
    </row>
    <row r="4" spans="1:9" ht="15.75" x14ac:dyDescent="0.25">
      <c r="A4" s="417" t="s">
        <v>74</v>
      </c>
      <c r="B4" s="418"/>
      <c r="C4" s="418"/>
      <c r="D4" s="418"/>
      <c r="E4" s="418"/>
      <c r="F4" s="418"/>
      <c r="G4" s="418"/>
      <c r="H4" s="419"/>
    </row>
    <row r="5" spans="1:9" ht="45" x14ac:dyDescent="0.2">
      <c r="A5" s="130" t="s">
        <v>14</v>
      </c>
      <c r="B5" s="129" t="s">
        <v>12</v>
      </c>
      <c r="C5" s="129" t="s">
        <v>31</v>
      </c>
      <c r="D5" s="129" t="s">
        <v>50</v>
      </c>
      <c r="E5" s="130" t="s">
        <v>39</v>
      </c>
      <c r="F5" s="130" t="s">
        <v>40</v>
      </c>
      <c r="G5" s="129" t="s">
        <v>13</v>
      </c>
      <c r="H5" s="128" t="s">
        <v>119</v>
      </c>
    </row>
    <row r="6" spans="1:9" x14ac:dyDescent="0.2">
      <c r="A6" s="138"/>
      <c r="B6" s="290"/>
      <c r="C6" s="64"/>
      <c r="D6" s="64"/>
      <c r="E6" s="69"/>
      <c r="F6" s="65"/>
      <c r="G6" s="66"/>
      <c r="H6" s="216">
        <f>IF(E6=21,G6/2,IF(E6=18,G6*30%,IF(E6&gt;27,"0,00",IF(E6=19,G6*70%,G6))))</f>
        <v>0</v>
      </c>
    </row>
    <row r="7" spans="1:9" x14ac:dyDescent="0.2">
      <c r="A7" s="138"/>
      <c r="B7" s="290"/>
      <c r="C7" s="64"/>
      <c r="D7" s="64"/>
      <c r="E7" s="69"/>
      <c r="F7" s="65"/>
      <c r="G7" s="66"/>
      <c r="H7" s="216">
        <f t="shared" ref="H7:H38" si="0">IF(E7=21,G7/2,IF(E7=18,G7*30%,IF(E7&gt;27,"0,00",IF(E7=19,G7*70%,G7))))</f>
        <v>0</v>
      </c>
    </row>
    <row r="8" spans="1:9" x14ac:dyDescent="0.2">
      <c r="A8" s="139"/>
      <c r="B8" s="291"/>
      <c r="C8" s="68"/>
      <c r="D8" s="68"/>
      <c r="E8" s="69"/>
      <c r="F8" s="65"/>
      <c r="G8" s="66"/>
      <c r="H8" s="216">
        <f t="shared" si="0"/>
        <v>0</v>
      </c>
    </row>
    <row r="9" spans="1:9" x14ac:dyDescent="0.2">
      <c r="A9" s="139"/>
      <c r="B9" s="291"/>
      <c r="C9" s="68"/>
      <c r="D9" s="68"/>
      <c r="E9" s="69"/>
      <c r="F9" s="65"/>
      <c r="G9" s="66"/>
      <c r="H9" s="216">
        <f t="shared" si="0"/>
        <v>0</v>
      </c>
    </row>
    <row r="10" spans="1:9" x14ac:dyDescent="0.2">
      <c r="A10" s="139"/>
      <c r="B10" s="291"/>
      <c r="C10" s="69"/>
      <c r="D10" s="69"/>
      <c r="E10" s="69"/>
      <c r="F10" s="65"/>
      <c r="G10" s="66"/>
      <c r="H10" s="216">
        <f t="shared" si="0"/>
        <v>0</v>
      </c>
    </row>
    <row r="11" spans="1:9" x14ac:dyDescent="0.2">
      <c r="A11" s="139"/>
      <c r="B11" s="291"/>
      <c r="C11" s="69"/>
      <c r="D11" s="69"/>
      <c r="E11" s="69"/>
      <c r="F11" s="65"/>
      <c r="G11" s="66"/>
      <c r="H11" s="216">
        <f t="shared" si="0"/>
        <v>0</v>
      </c>
    </row>
    <row r="12" spans="1:9" x14ac:dyDescent="0.2">
      <c r="A12" s="139"/>
      <c r="B12" s="291"/>
      <c r="C12" s="69"/>
      <c r="D12" s="69"/>
      <c r="E12" s="69"/>
      <c r="F12" s="65"/>
      <c r="G12" s="66"/>
      <c r="H12" s="216">
        <f t="shared" si="0"/>
        <v>0</v>
      </c>
    </row>
    <row r="13" spans="1:9" x14ac:dyDescent="0.2">
      <c r="A13" s="139"/>
      <c r="B13" s="291"/>
      <c r="C13" s="69"/>
      <c r="D13" s="69"/>
      <c r="E13" s="69"/>
      <c r="F13" s="65"/>
      <c r="G13" s="66"/>
      <c r="H13" s="216">
        <f t="shared" si="0"/>
        <v>0</v>
      </c>
    </row>
    <row r="14" spans="1:9" x14ac:dyDescent="0.2">
      <c r="A14" s="139"/>
      <c r="B14" s="291"/>
      <c r="C14" s="69"/>
      <c r="D14" s="69"/>
      <c r="E14" s="69"/>
      <c r="F14" s="65"/>
      <c r="G14" s="66"/>
      <c r="H14" s="216">
        <f t="shared" si="0"/>
        <v>0</v>
      </c>
    </row>
    <row r="15" spans="1:9" x14ac:dyDescent="0.2">
      <c r="A15" s="139"/>
      <c r="B15" s="291"/>
      <c r="C15" s="69"/>
      <c r="D15" s="69"/>
      <c r="E15" s="69"/>
      <c r="F15" s="65"/>
      <c r="G15" s="66"/>
      <c r="H15" s="216">
        <f t="shared" si="0"/>
        <v>0</v>
      </c>
    </row>
    <row r="16" spans="1:9" x14ac:dyDescent="0.2">
      <c r="A16" s="139"/>
      <c r="B16" s="291"/>
      <c r="C16" s="69"/>
      <c r="D16" s="69"/>
      <c r="E16" s="69"/>
      <c r="F16" s="65"/>
      <c r="G16" s="66"/>
      <c r="H16" s="216">
        <f t="shared" si="0"/>
        <v>0</v>
      </c>
    </row>
    <row r="17" spans="1:8" x14ac:dyDescent="0.2">
      <c r="A17" s="139"/>
      <c r="B17" s="291"/>
      <c r="C17" s="69"/>
      <c r="D17" s="69"/>
      <c r="E17" s="69"/>
      <c r="F17" s="65"/>
      <c r="G17" s="66"/>
      <c r="H17" s="216">
        <f t="shared" si="0"/>
        <v>0</v>
      </c>
    </row>
    <row r="18" spans="1:8" ht="14.25" customHeight="1" x14ac:dyDescent="0.2">
      <c r="A18" s="139"/>
      <c r="B18" s="291"/>
      <c r="C18" s="69"/>
      <c r="D18" s="69"/>
      <c r="E18" s="69"/>
      <c r="F18" s="65"/>
      <c r="G18" s="66"/>
      <c r="H18" s="216">
        <f t="shared" si="0"/>
        <v>0</v>
      </c>
    </row>
    <row r="19" spans="1:8" x14ac:dyDescent="0.2">
      <c r="A19" s="139"/>
      <c r="B19" s="291"/>
      <c r="C19" s="69"/>
      <c r="D19" s="69"/>
      <c r="E19" s="69"/>
      <c r="F19" s="65"/>
      <c r="G19" s="66"/>
      <c r="H19" s="216">
        <f t="shared" si="0"/>
        <v>0</v>
      </c>
    </row>
    <row r="20" spans="1:8" x14ac:dyDescent="0.2">
      <c r="A20" s="139"/>
      <c r="B20" s="291"/>
      <c r="C20" s="69"/>
      <c r="D20" s="69"/>
      <c r="E20" s="69"/>
      <c r="F20" s="65"/>
      <c r="G20" s="66"/>
      <c r="H20" s="216">
        <f t="shared" si="0"/>
        <v>0</v>
      </c>
    </row>
    <row r="21" spans="1:8" x14ac:dyDescent="0.2">
      <c r="A21" s="139"/>
      <c r="B21" s="291"/>
      <c r="C21" s="69"/>
      <c r="D21" s="69"/>
      <c r="E21" s="69"/>
      <c r="F21" s="65"/>
      <c r="G21" s="66"/>
      <c r="H21" s="216">
        <f t="shared" si="0"/>
        <v>0</v>
      </c>
    </row>
    <row r="22" spans="1:8" x14ac:dyDescent="0.2">
      <c r="A22" s="139"/>
      <c r="B22" s="291"/>
      <c r="C22" s="69"/>
      <c r="D22" s="69"/>
      <c r="E22" s="69"/>
      <c r="F22" s="65"/>
      <c r="G22" s="66"/>
      <c r="H22" s="216">
        <f t="shared" si="0"/>
        <v>0</v>
      </c>
    </row>
    <row r="23" spans="1:8" x14ac:dyDescent="0.2">
      <c r="A23" s="139"/>
      <c r="B23" s="291"/>
      <c r="C23" s="69"/>
      <c r="D23" s="69"/>
      <c r="E23" s="69"/>
      <c r="F23" s="65"/>
      <c r="G23" s="66"/>
      <c r="H23" s="216">
        <f t="shared" si="0"/>
        <v>0</v>
      </c>
    </row>
    <row r="24" spans="1:8" x14ac:dyDescent="0.2">
      <c r="A24" s="139"/>
      <c r="B24" s="291"/>
      <c r="C24" s="69"/>
      <c r="D24" s="69"/>
      <c r="E24" s="69"/>
      <c r="F24" s="65"/>
      <c r="G24" s="66"/>
      <c r="H24" s="216">
        <f t="shared" si="0"/>
        <v>0</v>
      </c>
    </row>
    <row r="25" spans="1:8" x14ac:dyDescent="0.2">
      <c r="A25" s="139"/>
      <c r="B25" s="291"/>
      <c r="C25" s="69"/>
      <c r="D25" s="69"/>
      <c r="E25" s="69"/>
      <c r="F25" s="65"/>
      <c r="G25" s="66"/>
      <c r="H25" s="216">
        <f t="shared" si="0"/>
        <v>0</v>
      </c>
    </row>
    <row r="26" spans="1:8" x14ac:dyDescent="0.2">
      <c r="A26" s="139"/>
      <c r="B26" s="291"/>
      <c r="C26" s="69"/>
      <c r="D26" s="69"/>
      <c r="E26" s="69"/>
      <c r="F26" s="65"/>
      <c r="G26" s="66"/>
      <c r="H26" s="216">
        <f t="shared" si="0"/>
        <v>0</v>
      </c>
    </row>
    <row r="27" spans="1:8" x14ac:dyDescent="0.2">
      <c r="A27" s="139"/>
      <c r="B27" s="291"/>
      <c r="C27" s="69"/>
      <c r="D27" s="69"/>
      <c r="E27" s="69"/>
      <c r="F27" s="65"/>
      <c r="G27" s="66"/>
      <c r="H27" s="216">
        <f t="shared" si="0"/>
        <v>0</v>
      </c>
    </row>
    <row r="28" spans="1:8" x14ac:dyDescent="0.2">
      <c r="A28" s="139"/>
      <c r="B28" s="291"/>
      <c r="C28" s="69"/>
      <c r="D28" s="69"/>
      <c r="E28" s="69"/>
      <c r="F28" s="65"/>
      <c r="G28" s="66"/>
      <c r="H28" s="216">
        <f t="shared" si="0"/>
        <v>0</v>
      </c>
    </row>
    <row r="29" spans="1:8" x14ac:dyDescent="0.2">
      <c r="A29" s="139"/>
      <c r="B29" s="291"/>
      <c r="C29" s="69"/>
      <c r="D29" s="69"/>
      <c r="E29" s="69"/>
      <c r="F29" s="65"/>
      <c r="G29" s="66"/>
      <c r="H29" s="216">
        <f t="shared" si="0"/>
        <v>0</v>
      </c>
    </row>
    <row r="30" spans="1:8" x14ac:dyDescent="0.2">
      <c r="A30" s="139"/>
      <c r="B30" s="291"/>
      <c r="C30" s="69"/>
      <c r="D30" s="69"/>
      <c r="E30" s="69"/>
      <c r="F30" s="65"/>
      <c r="G30" s="66"/>
      <c r="H30" s="216">
        <f t="shared" si="0"/>
        <v>0</v>
      </c>
    </row>
    <row r="31" spans="1:8" x14ac:dyDescent="0.2">
      <c r="A31" s="139"/>
      <c r="B31" s="291"/>
      <c r="C31" s="69"/>
      <c r="D31" s="69"/>
      <c r="E31" s="69"/>
      <c r="F31" s="65"/>
      <c r="G31" s="66"/>
      <c r="H31" s="216">
        <f t="shared" si="0"/>
        <v>0</v>
      </c>
    </row>
    <row r="32" spans="1:8" x14ac:dyDescent="0.2">
      <c r="A32" s="139"/>
      <c r="B32" s="291"/>
      <c r="C32" s="69"/>
      <c r="D32" s="69"/>
      <c r="E32" s="69"/>
      <c r="F32" s="65"/>
      <c r="G32" s="66"/>
      <c r="H32" s="216">
        <f t="shared" si="0"/>
        <v>0</v>
      </c>
    </row>
    <row r="33" spans="1:8" x14ac:dyDescent="0.2">
      <c r="A33" s="139"/>
      <c r="B33" s="291"/>
      <c r="C33" s="69"/>
      <c r="D33" s="69"/>
      <c r="E33" s="69"/>
      <c r="F33" s="65"/>
      <c r="G33" s="66"/>
      <c r="H33" s="216">
        <f t="shared" si="0"/>
        <v>0</v>
      </c>
    </row>
    <row r="34" spans="1:8" x14ac:dyDescent="0.2">
      <c r="A34" s="139"/>
      <c r="B34" s="291"/>
      <c r="C34" s="69"/>
      <c r="D34" s="69"/>
      <c r="E34" s="69"/>
      <c r="F34" s="65"/>
      <c r="G34" s="66"/>
      <c r="H34" s="216">
        <f t="shared" si="0"/>
        <v>0</v>
      </c>
    </row>
    <row r="35" spans="1:8" x14ac:dyDescent="0.2">
      <c r="A35" s="139"/>
      <c r="B35" s="291"/>
      <c r="C35" s="69"/>
      <c r="D35" s="69"/>
      <c r="E35" s="69"/>
      <c r="F35" s="65"/>
      <c r="G35" s="66"/>
      <c r="H35" s="216">
        <f t="shared" si="0"/>
        <v>0</v>
      </c>
    </row>
    <row r="36" spans="1:8" x14ac:dyDescent="0.2">
      <c r="A36" s="139"/>
      <c r="B36" s="291"/>
      <c r="C36" s="69"/>
      <c r="D36" s="69"/>
      <c r="E36" s="69"/>
      <c r="F36" s="65"/>
      <c r="G36" s="66"/>
      <c r="H36" s="216">
        <f t="shared" si="0"/>
        <v>0</v>
      </c>
    </row>
    <row r="37" spans="1:8" x14ac:dyDescent="0.2">
      <c r="A37" s="139"/>
      <c r="B37" s="291"/>
      <c r="C37" s="69"/>
      <c r="D37" s="69"/>
      <c r="E37" s="69"/>
      <c r="F37" s="65"/>
      <c r="G37" s="66"/>
      <c r="H37" s="216">
        <f t="shared" si="0"/>
        <v>0</v>
      </c>
    </row>
    <row r="38" spans="1:8" ht="15" thickBot="1" x14ac:dyDescent="0.25">
      <c r="A38" s="139"/>
      <c r="B38" s="291"/>
      <c r="C38" s="69"/>
      <c r="D38" s="69"/>
      <c r="E38" s="69"/>
      <c r="F38" s="65"/>
      <c r="G38" s="140"/>
      <c r="H38" s="216">
        <f t="shared" si="0"/>
        <v>0</v>
      </c>
    </row>
    <row r="39" spans="1:8" ht="15.75" thickBot="1" x14ac:dyDescent="0.3">
      <c r="A39" s="72"/>
      <c r="B39" s="73"/>
      <c r="C39" s="74"/>
      <c r="D39" s="74"/>
      <c r="E39" s="5"/>
      <c r="F39" s="76" t="s">
        <v>46</v>
      </c>
      <c r="G39" s="141">
        <f>SUM(G6:G38)</f>
        <v>0</v>
      </c>
      <c r="H39" s="142">
        <f>SUM(H6:H38)</f>
        <v>0</v>
      </c>
    </row>
  </sheetData>
  <sheetProtection algorithmName="SHA-512" hashValue="RSLkFe4DH6Y+hpiCvnC5y8KvBXvSbrdLbKfdet6H3h49IU+WGYy24oC9Xjz37oD7C1Bo2HmM47gEVsyywUKknw==" saltValue="UP6f4TmDpSBdYf98lIkaOg==" spinCount="100000" sheet="1" selectLockedCells="1"/>
  <mergeCells count="2">
    <mergeCell ref="A1:I1"/>
    <mergeCell ref="A4:H4"/>
  </mergeCells>
  <dataValidations disablePrompts="1" count="1">
    <dataValidation type="whole" operator="notBetween" allowBlank="1" showInputMessage="1" showErrorMessage="1" errorTitle="Funktion" error="Die Funktionsschlüssel 4, 5, und 6 sind in den Tabellen 2.3, bzw. 2.4 einzutragen!" sqref="F6:F38">
      <formula1>4</formula1>
      <formula2>6</formula2>
    </dataValidation>
  </dataValidations>
  <pageMargins left="0.70866141732283472" right="0.70866141732283472" top="0.78740157480314965" bottom="0.78740157480314965" header="0.31496062992125984" footer="0.31496062992125984"/>
  <pageSetup paperSize="9" scale="82" orientation="landscape" r:id="rId1"/>
  <headerFooter>
    <oddHeader>&amp;C&amp;"-,Fett"&amp;10Personalbemessung</oddHeader>
    <oddFooter>&amp;L&amp;8 40.31 / Stand 01/23&amp;R&amp;8&amp;P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9" tint="-0.249977111117893"/>
  </sheetPr>
  <dimension ref="A1:I55"/>
  <sheetViews>
    <sheetView showGridLines="0" view="pageLayout" topLeftCell="A13" zoomScaleNormal="100" workbookViewId="0">
      <selection activeCell="H37" sqref="H37"/>
    </sheetView>
  </sheetViews>
  <sheetFormatPr baseColWidth="10" defaultColWidth="10.875" defaultRowHeight="14.25" x14ac:dyDescent="0.2"/>
  <cols>
    <col min="1" max="1" width="25.125" customWidth="1"/>
    <col min="2" max="4" width="10.25" customWidth="1"/>
    <col min="6" max="6" width="25.125" customWidth="1"/>
  </cols>
  <sheetData>
    <row r="1" spans="1:9" ht="15.75" x14ac:dyDescent="0.25">
      <c r="A1" s="122" t="s">
        <v>87</v>
      </c>
    </row>
    <row r="3" spans="1:9" ht="15" x14ac:dyDescent="0.25">
      <c r="A3" s="124" t="s">
        <v>34</v>
      </c>
    </row>
    <row r="5" spans="1:9" ht="15" x14ac:dyDescent="0.25">
      <c r="A5" s="123" t="s">
        <v>82</v>
      </c>
    </row>
    <row r="7" spans="1:9" ht="15" x14ac:dyDescent="0.25">
      <c r="A7" s="125" t="s">
        <v>83</v>
      </c>
    </row>
    <row r="8" spans="1:9" ht="15" x14ac:dyDescent="0.25">
      <c r="A8" s="125" t="s">
        <v>84</v>
      </c>
    </row>
    <row r="9" spans="1:9" ht="15" x14ac:dyDescent="0.25">
      <c r="A9" s="125" t="s">
        <v>85</v>
      </c>
    </row>
    <row r="10" spans="1:9" ht="15" x14ac:dyDescent="0.25">
      <c r="A10" s="123"/>
    </row>
    <row r="11" spans="1:9" ht="15" x14ac:dyDescent="0.25">
      <c r="A11" s="123" t="s">
        <v>86</v>
      </c>
    </row>
    <row r="14" spans="1:9" ht="25.5" x14ac:dyDescent="0.2">
      <c r="A14" s="97" t="s">
        <v>23</v>
      </c>
      <c r="B14" s="108" t="s">
        <v>18</v>
      </c>
      <c r="C14" s="109" t="s">
        <v>78</v>
      </c>
      <c r="D14" s="108" t="s">
        <v>80</v>
      </c>
      <c r="F14" s="97" t="s">
        <v>24</v>
      </c>
      <c r="G14" s="108" t="s">
        <v>18</v>
      </c>
      <c r="H14" s="109" t="s">
        <v>78</v>
      </c>
      <c r="I14" s="108" t="s">
        <v>80</v>
      </c>
    </row>
    <row r="15" spans="1:9" x14ac:dyDescent="0.2">
      <c r="A15" s="100" t="s">
        <v>19</v>
      </c>
      <c r="B15" s="101">
        <v>2.5</v>
      </c>
      <c r="C15" s="104"/>
      <c r="D15" s="105">
        <f t="shared" ref="D15:D22" si="0">B15*C15</f>
        <v>0</v>
      </c>
      <c r="F15" s="100" t="s">
        <v>19</v>
      </c>
      <c r="G15" s="101">
        <v>2.5</v>
      </c>
      <c r="H15" s="104"/>
      <c r="I15" s="105">
        <f t="shared" ref="I15:I22" si="1">G15*H15</f>
        <v>0</v>
      </c>
    </row>
    <row r="16" spans="1:9" ht="25.5" x14ac:dyDescent="0.2">
      <c r="A16" s="102" t="s">
        <v>61</v>
      </c>
      <c r="B16" s="103">
        <v>5</v>
      </c>
      <c r="C16" s="106"/>
      <c r="D16" s="107">
        <f t="shared" si="0"/>
        <v>0</v>
      </c>
      <c r="F16" s="102" t="s">
        <v>61</v>
      </c>
      <c r="G16" s="103">
        <v>5</v>
      </c>
      <c r="H16" s="106"/>
      <c r="I16" s="107">
        <f t="shared" si="1"/>
        <v>0</v>
      </c>
    </row>
    <row r="17" spans="1:9" x14ac:dyDescent="0.2">
      <c r="A17" s="110" t="s">
        <v>20</v>
      </c>
      <c r="B17" s="111">
        <v>1.5</v>
      </c>
      <c r="C17" s="112"/>
      <c r="D17" s="113">
        <f t="shared" si="0"/>
        <v>0</v>
      </c>
      <c r="F17" s="110" t="s">
        <v>20</v>
      </c>
      <c r="G17" s="111">
        <v>1.5</v>
      </c>
      <c r="H17" s="112"/>
      <c r="I17" s="113">
        <f t="shared" si="1"/>
        <v>0</v>
      </c>
    </row>
    <row r="18" spans="1:9" ht="25.5" x14ac:dyDescent="0.2">
      <c r="A18" s="110" t="s">
        <v>62</v>
      </c>
      <c r="B18" s="111">
        <v>3</v>
      </c>
      <c r="C18" s="112"/>
      <c r="D18" s="113">
        <f t="shared" si="0"/>
        <v>0</v>
      </c>
      <c r="F18" s="110" t="s">
        <v>62</v>
      </c>
      <c r="G18" s="111">
        <v>3</v>
      </c>
      <c r="H18" s="112"/>
      <c r="I18" s="113">
        <f t="shared" si="1"/>
        <v>0</v>
      </c>
    </row>
    <row r="19" spans="1:9" x14ac:dyDescent="0.2">
      <c r="A19" s="102" t="s">
        <v>21</v>
      </c>
      <c r="B19" s="103">
        <v>1</v>
      </c>
      <c r="C19" s="104"/>
      <c r="D19" s="107">
        <f t="shared" si="0"/>
        <v>0</v>
      </c>
      <c r="F19" s="102" t="s">
        <v>21</v>
      </c>
      <c r="G19" s="103">
        <v>1</v>
      </c>
      <c r="H19" s="104"/>
      <c r="I19" s="107">
        <f t="shared" si="1"/>
        <v>0</v>
      </c>
    </row>
    <row r="20" spans="1:9" ht="25.5" x14ac:dyDescent="0.2">
      <c r="A20" s="102" t="s">
        <v>175</v>
      </c>
      <c r="B20" s="103">
        <v>3</v>
      </c>
      <c r="C20" s="106"/>
      <c r="D20" s="107">
        <f t="shared" si="0"/>
        <v>0</v>
      </c>
      <c r="F20" s="102" t="s">
        <v>175</v>
      </c>
      <c r="G20" s="103">
        <v>3</v>
      </c>
      <c r="H20" s="106"/>
      <c r="I20" s="107">
        <f t="shared" si="1"/>
        <v>0</v>
      </c>
    </row>
    <row r="21" spans="1:9" x14ac:dyDescent="0.2">
      <c r="A21" s="110" t="s">
        <v>22</v>
      </c>
      <c r="B21" s="111">
        <v>1</v>
      </c>
      <c r="C21" s="114"/>
      <c r="D21" s="113">
        <f t="shared" si="0"/>
        <v>0</v>
      </c>
      <c r="F21" s="110" t="s">
        <v>22</v>
      </c>
      <c r="G21" s="111">
        <v>1</v>
      </c>
      <c r="H21" s="114"/>
      <c r="I21" s="113">
        <f t="shared" si="1"/>
        <v>0</v>
      </c>
    </row>
    <row r="22" spans="1:9" ht="26.25" thickBot="1" x14ac:dyDescent="0.25">
      <c r="A22" s="110" t="s">
        <v>63</v>
      </c>
      <c r="B22" s="111">
        <v>3</v>
      </c>
      <c r="C22" s="116"/>
      <c r="D22" s="117">
        <f t="shared" si="0"/>
        <v>0</v>
      </c>
      <c r="F22" s="110" t="s">
        <v>63</v>
      </c>
      <c r="G22" s="111">
        <v>3</v>
      </c>
      <c r="H22" s="116"/>
      <c r="I22" s="117">
        <f t="shared" si="1"/>
        <v>0</v>
      </c>
    </row>
    <row r="23" spans="1:9" ht="15.75" thickBot="1" x14ac:dyDescent="0.3">
      <c r="A23" s="1"/>
      <c r="B23" s="1"/>
      <c r="C23" s="120">
        <f>SUM(C15:C22)</f>
        <v>0</v>
      </c>
      <c r="D23" s="119">
        <f>SUM(D15:D22)</f>
        <v>0</v>
      </c>
      <c r="F23" s="1"/>
      <c r="G23" s="1"/>
      <c r="H23" s="120">
        <f>SUM(H15:H22)</f>
        <v>0</v>
      </c>
      <c r="I23" s="119">
        <f>SUM(I15:I22)</f>
        <v>0</v>
      </c>
    </row>
    <row r="26" spans="1:9" s="1" customFormat="1" x14ac:dyDescent="0.2"/>
    <row r="27" spans="1:9" s="1" customFormat="1" x14ac:dyDescent="0.2"/>
    <row r="28" spans="1:9" s="1" customFormat="1" ht="27.75" customHeight="1" x14ac:dyDescent="0.2">
      <c r="A28" s="420" t="s">
        <v>77</v>
      </c>
      <c r="B28" s="421"/>
      <c r="C28" s="421"/>
      <c r="D28" s="421"/>
      <c r="E28" s="421"/>
      <c r="F28" s="421"/>
      <c r="G28" s="421"/>
      <c r="H28" s="421"/>
      <c r="I28" s="421"/>
    </row>
    <row r="29" spans="1:9" x14ac:dyDescent="0.2">
      <c r="A29" s="203" t="s">
        <v>79</v>
      </c>
    </row>
    <row r="31" spans="1:9" ht="25.5" x14ac:dyDescent="0.2">
      <c r="A31" s="97" t="s">
        <v>25</v>
      </c>
      <c r="B31" s="108" t="s">
        <v>18</v>
      </c>
      <c r="C31" s="109" t="s">
        <v>78</v>
      </c>
      <c r="D31" s="108" t="s">
        <v>81</v>
      </c>
      <c r="F31" s="97" t="s">
        <v>26</v>
      </c>
      <c r="G31" s="108" t="s">
        <v>18</v>
      </c>
      <c r="H31" s="109" t="s">
        <v>78</v>
      </c>
      <c r="I31" s="108" t="s">
        <v>81</v>
      </c>
    </row>
    <row r="32" spans="1:9" x14ac:dyDescent="0.2">
      <c r="A32" s="100" t="s">
        <v>19</v>
      </c>
      <c r="B32" s="101">
        <v>2.5</v>
      </c>
      <c r="C32" s="104"/>
      <c r="D32" s="105">
        <f t="shared" ref="D32:D39" si="2">B32*C32</f>
        <v>0</v>
      </c>
      <c r="F32" s="100" t="s">
        <v>19</v>
      </c>
      <c r="G32" s="101">
        <v>2.5</v>
      </c>
      <c r="H32" s="104"/>
      <c r="I32" s="105">
        <f>G32*H32</f>
        <v>0</v>
      </c>
    </row>
    <row r="33" spans="1:9" ht="25.5" x14ac:dyDescent="0.2">
      <c r="A33" s="102" t="s">
        <v>61</v>
      </c>
      <c r="B33" s="103">
        <v>5</v>
      </c>
      <c r="C33" s="106"/>
      <c r="D33" s="107">
        <f t="shared" si="2"/>
        <v>0</v>
      </c>
      <c r="F33" s="102" t="s">
        <v>61</v>
      </c>
      <c r="G33" s="103">
        <v>5</v>
      </c>
      <c r="H33" s="106"/>
      <c r="I33" s="105">
        <f t="shared" ref="I33:I39" si="3">G33*H33</f>
        <v>0</v>
      </c>
    </row>
    <row r="34" spans="1:9" x14ac:dyDescent="0.2">
      <c r="A34" s="110" t="s">
        <v>20</v>
      </c>
      <c r="B34" s="111">
        <v>1.5</v>
      </c>
      <c r="C34" s="112"/>
      <c r="D34" s="113">
        <f t="shared" si="2"/>
        <v>0</v>
      </c>
      <c r="F34" s="110" t="s">
        <v>20</v>
      </c>
      <c r="G34" s="111">
        <v>1.5</v>
      </c>
      <c r="H34" s="112"/>
      <c r="I34" s="113">
        <f t="shared" si="3"/>
        <v>0</v>
      </c>
    </row>
    <row r="35" spans="1:9" ht="25.5" x14ac:dyDescent="0.2">
      <c r="A35" s="110" t="s">
        <v>62</v>
      </c>
      <c r="B35" s="111">
        <v>3</v>
      </c>
      <c r="C35" s="112"/>
      <c r="D35" s="113">
        <f t="shared" si="2"/>
        <v>0</v>
      </c>
      <c r="F35" s="110" t="s">
        <v>62</v>
      </c>
      <c r="G35" s="111">
        <v>3</v>
      </c>
      <c r="H35" s="112"/>
      <c r="I35" s="113">
        <f t="shared" si="3"/>
        <v>0</v>
      </c>
    </row>
    <row r="36" spans="1:9" x14ac:dyDescent="0.2">
      <c r="A36" s="102" t="s">
        <v>21</v>
      </c>
      <c r="B36" s="103">
        <v>1</v>
      </c>
      <c r="C36" s="104"/>
      <c r="D36" s="107">
        <f t="shared" si="2"/>
        <v>0</v>
      </c>
      <c r="F36" s="102" t="s">
        <v>21</v>
      </c>
      <c r="G36" s="103">
        <v>1</v>
      </c>
      <c r="H36" s="104"/>
      <c r="I36" s="105">
        <f t="shared" si="3"/>
        <v>0</v>
      </c>
    </row>
    <row r="37" spans="1:9" ht="25.5" x14ac:dyDescent="0.2">
      <c r="A37" s="102" t="s">
        <v>175</v>
      </c>
      <c r="B37" s="103">
        <v>3</v>
      </c>
      <c r="C37" s="106"/>
      <c r="D37" s="107">
        <f t="shared" si="2"/>
        <v>0</v>
      </c>
      <c r="F37" s="102" t="s">
        <v>175</v>
      </c>
      <c r="G37" s="103">
        <v>3</v>
      </c>
      <c r="H37" s="106"/>
      <c r="I37" s="105">
        <f t="shared" si="3"/>
        <v>0</v>
      </c>
    </row>
    <row r="38" spans="1:9" x14ac:dyDescent="0.2">
      <c r="A38" s="110" t="s">
        <v>22</v>
      </c>
      <c r="B38" s="111">
        <v>1</v>
      </c>
      <c r="C38" s="114"/>
      <c r="D38" s="113">
        <f t="shared" si="2"/>
        <v>0</v>
      </c>
      <c r="F38" s="110" t="s">
        <v>22</v>
      </c>
      <c r="G38" s="111">
        <v>1</v>
      </c>
      <c r="H38" s="114"/>
      <c r="I38" s="113">
        <f t="shared" si="3"/>
        <v>0</v>
      </c>
    </row>
    <row r="39" spans="1:9" ht="26.25" thickBot="1" x14ac:dyDescent="0.25">
      <c r="A39" s="110" t="s">
        <v>63</v>
      </c>
      <c r="B39" s="115">
        <v>3</v>
      </c>
      <c r="C39" s="116"/>
      <c r="D39" s="117">
        <f t="shared" si="2"/>
        <v>0</v>
      </c>
      <c r="F39" s="110" t="s">
        <v>63</v>
      </c>
      <c r="G39" s="115">
        <v>3</v>
      </c>
      <c r="H39" s="116"/>
      <c r="I39" s="113">
        <f t="shared" si="3"/>
        <v>0</v>
      </c>
    </row>
    <row r="40" spans="1:9" ht="15.75" thickBot="1" x14ac:dyDescent="0.3">
      <c r="A40" s="99"/>
      <c r="B40" s="99"/>
      <c r="C40" s="118">
        <f>SUM(C32:C39)</f>
        <v>0</v>
      </c>
      <c r="D40" s="119">
        <f>SUM(D32:D39)</f>
        <v>0</v>
      </c>
      <c r="F40" s="99"/>
      <c r="G40" s="99"/>
      <c r="H40" s="118">
        <f>SUM(H32:H39)</f>
        <v>0</v>
      </c>
      <c r="I40" s="119">
        <f>SUM(I32:I39)</f>
        <v>0</v>
      </c>
    </row>
    <row r="42" spans="1:9" ht="25.5" x14ac:dyDescent="0.2">
      <c r="A42" s="97" t="s">
        <v>27</v>
      </c>
      <c r="B42" s="108" t="s">
        <v>18</v>
      </c>
      <c r="C42" s="109" t="s">
        <v>78</v>
      </c>
      <c r="D42" s="108" t="s">
        <v>80</v>
      </c>
      <c r="E42" s="1"/>
      <c r="F42" s="97" t="s">
        <v>64</v>
      </c>
      <c r="G42" s="108" t="s">
        <v>18</v>
      </c>
      <c r="H42" s="109" t="s">
        <v>78</v>
      </c>
      <c r="I42" s="108" t="s">
        <v>80</v>
      </c>
    </row>
    <row r="43" spans="1:9" x14ac:dyDescent="0.2">
      <c r="A43" s="100" t="s">
        <v>19</v>
      </c>
      <c r="B43" s="101">
        <v>2.5</v>
      </c>
      <c r="C43" s="104"/>
      <c r="D43" s="105">
        <f t="shared" ref="D43:D50" si="4">B43*C43</f>
        <v>0</v>
      </c>
      <c r="E43" s="1"/>
      <c r="F43" s="100" t="s">
        <v>19</v>
      </c>
      <c r="G43" s="101">
        <v>2.5</v>
      </c>
      <c r="H43" s="104"/>
      <c r="I43" s="105">
        <f>G43*H43</f>
        <v>0</v>
      </c>
    </row>
    <row r="44" spans="1:9" ht="25.5" x14ac:dyDescent="0.2">
      <c r="A44" s="102" t="s">
        <v>61</v>
      </c>
      <c r="B44" s="103">
        <v>5</v>
      </c>
      <c r="C44" s="106"/>
      <c r="D44" s="107">
        <f t="shared" si="4"/>
        <v>0</v>
      </c>
      <c r="E44" s="1"/>
      <c r="F44" s="102" t="s">
        <v>61</v>
      </c>
      <c r="G44" s="103">
        <v>5</v>
      </c>
      <c r="H44" s="106"/>
      <c r="I44" s="105">
        <f t="shared" ref="I44:I50" si="5">G44*H44</f>
        <v>0</v>
      </c>
    </row>
    <row r="45" spans="1:9" x14ac:dyDescent="0.2">
      <c r="A45" s="110" t="s">
        <v>20</v>
      </c>
      <c r="B45" s="111">
        <v>1.5</v>
      </c>
      <c r="C45" s="112"/>
      <c r="D45" s="113">
        <f t="shared" si="4"/>
        <v>0</v>
      </c>
      <c r="E45" s="1"/>
      <c r="F45" s="110" t="s">
        <v>20</v>
      </c>
      <c r="G45" s="111">
        <v>1.5</v>
      </c>
      <c r="H45" s="112"/>
      <c r="I45" s="113">
        <f t="shared" si="5"/>
        <v>0</v>
      </c>
    </row>
    <row r="46" spans="1:9" ht="25.5" x14ac:dyDescent="0.2">
      <c r="A46" s="110" t="s">
        <v>62</v>
      </c>
      <c r="B46" s="111">
        <v>3</v>
      </c>
      <c r="C46" s="112"/>
      <c r="D46" s="113">
        <f t="shared" si="4"/>
        <v>0</v>
      </c>
      <c r="E46" s="1"/>
      <c r="F46" s="110" t="s">
        <v>62</v>
      </c>
      <c r="G46" s="111">
        <v>3</v>
      </c>
      <c r="H46" s="112"/>
      <c r="I46" s="113">
        <f t="shared" si="5"/>
        <v>0</v>
      </c>
    </row>
    <row r="47" spans="1:9" x14ac:dyDescent="0.2">
      <c r="A47" s="102" t="s">
        <v>21</v>
      </c>
      <c r="B47" s="103">
        <v>1</v>
      </c>
      <c r="C47" s="104"/>
      <c r="D47" s="107">
        <f t="shared" si="4"/>
        <v>0</v>
      </c>
      <c r="E47" s="1"/>
      <c r="F47" s="102" t="s">
        <v>21</v>
      </c>
      <c r="G47" s="103">
        <v>1</v>
      </c>
      <c r="H47" s="104"/>
      <c r="I47" s="105">
        <f t="shared" si="5"/>
        <v>0</v>
      </c>
    </row>
    <row r="48" spans="1:9" ht="25.5" x14ac:dyDescent="0.2">
      <c r="A48" s="102" t="s">
        <v>175</v>
      </c>
      <c r="B48" s="103">
        <v>3</v>
      </c>
      <c r="C48" s="106"/>
      <c r="D48" s="107">
        <f t="shared" si="4"/>
        <v>0</v>
      </c>
      <c r="E48" s="1"/>
      <c r="F48" s="102" t="s">
        <v>175</v>
      </c>
      <c r="G48" s="103">
        <v>3</v>
      </c>
      <c r="H48" s="106"/>
      <c r="I48" s="105">
        <f t="shared" si="5"/>
        <v>0</v>
      </c>
    </row>
    <row r="49" spans="1:9" x14ac:dyDescent="0.2">
      <c r="A49" s="110" t="s">
        <v>22</v>
      </c>
      <c r="B49" s="111">
        <v>1</v>
      </c>
      <c r="C49" s="114"/>
      <c r="D49" s="113">
        <f t="shared" si="4"/>
        <v>0</v>
      </c>
      <c r="E49" s="1"/>
      <c r="F49" s="110" t="s">
        <v>22</v>
      </c>
      <c r="G49" s="111">
        <v>1</v>
      </c>
      <c r="H49" s="114"/>
      <c r="I49" s="113">
        <f t="shared" si="5"/>
        <v>0</v>
      </c>
    </row>
    <row r="50" spans="1:9" ht="26.25" thickBot="1" x14ac:dyDescent="0.25">
      <c r="A50" s="110" t="s">
        <v>63</v>
      </c>
      <c r="B50" s="111">
        <v>3</v>
      </c>
      <c r="C50" s="116"/>
      <c r="D50" s="117">
        <f t="shared" si="4"/>
        <v>0</v>
      </c>
      <c r="E50" s="1"/>
      <c r="F50" s="110" t="s">
        <v>63</v>
      </c>
      <c r="G50" s="111">
        <v>3</v>
      </c>
      <c r="H50" s="116"/>
      <c r="I50" s="113">
        <f t="shared" si="5"/>
        <v>0</v>
      </c>
    </row>
    <row r="51" spans="1:9" ht="15.75" thickBot="1" x14ac:dyDescent="0.3">
      <c r="C51" s="120">
        <f>SUM(C43:C50)</f>
        <v>0</v>
      </c>
      <c r="D51" s="119">
        <f>SUM(D43:D50)</f>
        <v>0</v>
      </c>
      <c r="H51" s="120">
        <f>SUM(H43:H50)</f>
        <v>0</v>
      </c>
      <c r="I51" s="119">
        <f>SUM(I43:I50)</f>
        <v>0</v>
      </c>
    </row>
    <row r="53" spans="1:9" x14ac:dyDescent="0.2">
      <c r="A53" s="121"/>
      <c r="B53" s="94"/>
    </row>
    <row r="54" spans="1:9" ht="26.25" customHeight="1" x14ac:dyDescent="0.2">
      <c r="A54" s="420" t="s">
        <v>77</v>
      </c>
      <c r="B54" s="421"/>
      <c r="C54" s="421"/>
      <c r="D54" s="421"/>
      <c r="E54" s="421"/>
      <c r="F54" s="421"/>
      <c r="G54" s="421"/>
      <c r="H54" s="421"/>
      <c r="I54" s="421"/>
    </row>
    <row r="55" spans="1:9" ht="14.25" customHeight="1" x14ac:dyDescent="0.2">
      <c r="A55" s="420" t="s">
        <v>79</v>
      </c>
      <c r="B55" s="421"/>
    </row>
  </sheetData>
  <sheetProtection algorithmName="SHA-512" hashValue="kCk8U/JPGenTTfCDbfM5r+ZjCctsDGATLMpfIfxMb4cisxBd1fGhHCG2Qd0ni27Hau+zHodD9XHfHJzjEG1mzg==" saltValue="W0E20FeDRhhCPuEUdkcAVw==" spinCount="100000" sheet="1" selectLockedCells="1"/>
  <mergeCells count="3">
    <mergeCell ref="A54:I54"/>
    <mergeCell ref="A55:B55"/>
    <mergeCell ref="A28:I28"/>
  </mergeCells>
  <conditionalFormatting sqref="D40">
    <cfRule type="cellIs" dxfId="33" priority="11" operator="lessThanOrEqual">
      <formula>25</formula>
    </cfRule>
    <cfRule type="cellIs" dxfId="32" priority="12" operator="greaterThan">
      <formula>25</formula>
    </cfRule>
  </conditionalFormatting>
  <conditionalFormatting sqref="D51">
    <cfRule type="cellIs" dxfId="31" priority="5" operator="lessThanOrEqual">
      <formula>25</formula>
    </cfRule>
    <cfRule type="cellIs" dxfId="30" priority="6" operator="greaterThan">
      <formula>25</formula>
    </cfRule>
  </conditionalFormatting>
  <conditionalFormatting sqref="I40">
    <cfRule type="cellIs" dxfId="29" priority="9" operator="lessThanOrEqual">
      <formula>25</formula>
    </cfRule>
    <cfRule type="cellIs" dxfId="28" priority="10" operator="greaterThan">
      <formula>25</formula>
    </cfRule>
  </conditionalFormatting>
  <conditionalFormatting sqref="I51">
    <cfRule type="cellIs" dxfId="27" priority="7" operator="lessThanOrEqual">
      <formula>25</formula>
    </cfRule>
    <cfRule type="cellIs" dxfId="26" priority="8" operator="greaterThan">
      <formula>25</formula>
    </cfRule>
  </conditionalFormatting>
  <conditionalFormatting sqref="I23">
    <cfRule type="cellIs" dxfId="25" priority="1" operator="lessThanOrEqual">
      <formula>25</formula>
    </cfRule>
    <cfRule type="cellIs" dxfId="24" priority="2" operator="greaterThan">
      <formula>25</formula>
    </cfRule>
  </conditionalFormatting>
  <conditionalFormatting sqref="D23">
    <cfRule type="cellIs" dxfId="23" priority="3" operator="lessThanOrEqual">
      <formula>25</formula>
    </cfRule>
    <cfRule type="cellIs" dxfId="22" priority="4" operator="greaterThan">
      <formula>25</formula>
    </cfRule>
  </conditionalFormatting>
  <pageMargins left="0.25" right="0.25" top="0.75" bottom="0.75" header="0.3" footer="0.3"/>
  <pageSetup paperSize="9" orientation="landscape" r:id="rId1"/>
  <headerFooter>
    <oddHeader>&amp;C&amp;"-,Fett"&amp;10Personalbemessung</oddHeader>
    <oddFooter>&amp;L&amp;8 40.31 / Stand 01/23&amp;R&amp;8&amp;P/&amp;N</oddFoot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7030A0"/>
  </sheetPr>
  <dimension ref="A1:I78"/>
  <sheetViews>
    <sheetView showGridLines="0" view="pageLayout" topLeftCell="A64" zoomScaleNormal="100" workbookViewId="0">
      <selection activeCell="C15" sqref="C15"/>
    </sheetView>
  </sheetViews>
  <sheetFormatPr baseColWidth="10" defaultColWidth="10.875" defaultRowHeight="14.25" x14ac:dyDescent="0.2"/>
  <cols>
    <col min="1" max="1" width="25.125" style="1" customWidth="1"/>
    <col min="2" max="4" width="10.25" style="1" customWidth="1"/>
    <col min="5" max="5" width="10.875" style="1"/>
    <col min="6" max="6" width="25.125" style="1" customWidth="1"/>
    <col min="7" max="16384" width="10.875" style="1"/>
  </cols>
  <sheetData>
    <row r="1" spans="1:9" ht="15.75" x14ac:dyDescent="0.25">
      <c r="A1" s="122" t="s">
        <v>167</v>
      </c>
    </row>
    <row r="3" spans="1:9" ht="15" x14ac:dyDescent="0.25">
      <c r="A3" s="124" t="s">
        <v>34</v>
      </c>
    </row>
    <row r="5" spans="1:9" ht="15" x14ac:dyDescent="0.25">
      <c r="A5" s="123" t="s">
        <v>82</v>
      </c>
    </row>
    <row r="7" spans="1:9" ht="15" x14ac:dyDescent="0.25">
      <c r="A7" s="125" t="s">
        <v>83</v>
      </c>
    </row>
    <row r="8" spans="1:9" ht="15" x14ac:dyDescent="0.25">
      <c r="A8" s="125" t="s">
        <v>84</v>
      </c>
    </row>
    <row r="9" spans="1:9" ht="15" x14ac:dyDescent="0.25">
      <c r="A9" s="125" t="s">
        <v>85</v>
      </c>
    </row>
    <row r="10" spans="1:9" ht="15" x14ac:dyDescent="0.25">
      <c r="A10" s="123"/>
    </row>
    <row r="11" spans="1:9" ht="15" x14ac:dyDescent="0.25">
      <c r="A11" s="123" t="s">
        <v>86</v>
      </c>
    </row>
    <row r="14" spans="1:9" ht="25.5" x14ac:dyDescent="0.2">
      <c r="A14" s="97" t="s">
        <v>23</v>
      </c>
      <c r="B14" s="108" t="s">
        <v>18</v>
      </c>
      <c r="C14" s="109" t="s">
        <v>78</v>
      </c>
      <c r="D14" s="108" t="s">
        <v>80</v>
      </c>
      <c r="F14" s="97" t="s">
        <v>24</v>
      </c>
      <c r="G14" s="108" t="s">
        <v>18</v>
      </c>
      <c r="H14" s="109" t="s">
        <v>78</v>
      </c>
      <c r="I14" s="108" t="s">
        <v>80</v>
      </c>
    </row>
    <row r="15" spans="1:9" x14ac:dyDescent="0.2">
      <c r="A15" s="100" t="s">
        <v>19</v>
      </c>
      <c r="B15" s="101">
        <v>2.5</v>
      </c>
      <c r="C15" s="104"/>
      <c r="D15" s="105">
        <f t="shared" ref="D15:D22" si="0">B15*C15</f>
        <v>0</v>
      </c>
      <c r="F15" s="100" t="s">
        <v>19</v>
      </c>
      <c r="G15" s="101">
        <v>2.5</v>
      </c>
      <c r="H15" s="104"/>
      <c r="I15" s="105">
        <f t="shared" ref="I15:I22" si="1">G15*H15</f>
        <v>0</v>
      </c>
    </row>
    <row r="16" spans="1:9" ht="25.5" x14ac:dyDescent="0.2">
      <c r="A16" s="102" t="s">
        <v>61</v>
      </c>
      <c r="B16" s="103">
        <v>5</v>
      </c>
      <c r="C16" s="106"/>
      <c r="D16" s="107">
        <f t="shared" si="0"/>
        <v>0</v>
      </c>
      <c r="F16" s="102" t="s">
        <v>61</v>
      </c>
      <c r="G16" s="103">
        <v>5</v>
      </c>
      <c r="H16" s="106"/>
      <c r="I16" s="107">
        <f t="shared" si="1"/>
        <v>0</v>
      </c>
    </row>
    <row r="17" spans="1:9" x14ac:dyDescent="0.2">
      <c r="A17" s="110" t="s">
        <v>20</v>
      </c>
      <c r="B17" s="111">
        <v>1.5</v>
      </c>
      <c r="C17" s="112"/>
      <c r="D17" s="113">
        <f t="shared" si="0"/>
        <v>0</v>
      </c>
      <c r="F17" s="110" t="s">
        <v>20</v>
      </c>
      <c r="G17" s="111">
        <v>1.5</v>
      </c>
      <c r="H17" s="112"/>
      <c r="I17" s="113">
        <f t="shared" si="1"/>
        <v>0</v>
      </c>
    </row>
    <row r="18" spans="1:9" ht="25.5" x14ac:dyDescent="0.2">
      <c r="A18" s="110" t="s">
        <v>62</v>
      </c>
      <c r="B18" s="111">
        <v>3</v>
      </c>
      <c r="C18" s="112"/>
      <c r="D18" s="113">
        <f t="shared" si="0"/>
        <v>0</v>
      </c>
      <c r="F18" s="110" t="s">
        <v>62</v>
      </c>
      <c r="G18" s="111">
        <v>3</v>
      </c>
      <c r="H18" s="112"/>
      <c r="I18" s="113">
        <f t="shared" si="1"/>
        <v>0</v>
      </c>
    </row>
    <row r="19" spans="1:9" x14ac:dyDescent="0.2">
      <c r="A19" s="102" t="s">
        <v>21</v>
      </c>
      <c r="B19" s="103">
        <v>1</v>
      </c>
      <c r="C19" s="104"/>
      <c r="D19" s="107">
        <f t="shared" si="0"/>
        <v>0</v>
      </c>
      <c r="F19" s="102" t="s">
        <v>21</v>
      </c>
      <c r="G19" s="103">
        <v>1</v>
      </c>
      <c r="H19" s="104"/>
      <c r="I19" s="107">
        <f t="shared" si="1"/>
        <v>0</v>
      </c>
    </row>
    <row r="20" spans="1:9" ht="25.5" x14ac:dyDescent="0.2">
      <c r="A20" s="102" t="s">
        <v>175</v>
      </c>
      <c r="B20" s="103">
        <v>3</v>
      </c>
      <c r="C20" s="106"/>
      <c r="D20" s="107">
        <f t="shared" si="0"/>
        <v>0</v>
      </c>
      <c r="F20" s="102" t="s">
        <v>175</v>
      </c>
      <c r="G20" s="103">
        <v>3</v>
      </c>
      <c r="H20" s="106"/>
      <c r="I20" s="107">
        <f t="shared" si="1"/>
        <v>0</v>
      </c>
    </row>
    <row r="21" spans="1:9" x14ac:dyDescent="0.2">
      <c r="A21" s="110" t="s">
        <v>22</v>
      </c>
      <c r="B21" s="111">
        <v>1</v>
      </c>
      <c r="C21" s="114"/>
      <c r="D21" s="113">
        <f t="shared" si="0"/>
        <v>0</v>
      </c>
      <c r="F21" s="110" t="s">
        <v>22</v>
      </c>
      <c r="G21" s="111">
        <v>1</v>
      </c>
      <c r="H21" s="114"/>
      <c r="I21" s="113">
        <f t="shared" si="1"/>
        <v>0</v>
      </c>
    </row>
    <row r="22" spans="1:9" ht="26.25" thickBot="1" x14ac:dyDescent="0.25">
      <c r="A22" s="110" t="s">
        <v>63</v>
      </c>
      <c r="B22" s="111">
        <v>3</v>
      </c>
      <c r="C22" s="116"/>
      <c r="D22" s="117">
        <f t="shared" si="0"/>
        <v>0</v>
      </c>
      <c r="F22" s="110" t="s">
        <v>63</v>
      </c>
      <c r="G22" s="111">
        <v>3</v>
      </c>
      <c r="H22" s="116"/>
      <c r="I22" s="117">
        <f t="shared" si="1"/>
        <v>0</v>
      </c>
    </row>
    <row r="23" spans="1:9" ht="15.75" thickBot="1" x14ac:dyDescent="0.3">
      <c r="C23" s="120">
        <f>SUM(C15:C22)</f>
        <v>0</v>
      </c>
      <c r="D23" s="119">
        <f>SUM(D15:D22)</f>
        <v>0</v>
      </c>
      <c r="H23" s="120">
        <f>SUM(H15:H22)</f>
        <v>0</v>
      </c>
      <c r="I23" s="119">
        <f>SUM(I15:I22)</f>
        <v>0</v>
      </c>
    </row>
    <row r="24" spans="1:9" x14ac:dyDescent="0.2">
      <c r="B24" s="203"/>
    </row>
    <row r="28" spans="1:9" ht="25.5" x14ac:dyDescent="0.2">
      <c r="A28" s="97" t="s">
        <v>25</v>
      </c>
      <c r="B28" s="108" t="s">
        <v>18</v>
      </c>
      <c r="C28" s="109" t="s">
        <v>78</v>
      </c>
      <c r="D28" s="108" t="s">
        <v>81</v>
      </c>
      <c r="F28" s="97" t="s">
        <v>26</v>
      </c>
      <c r="G28" s="108" t="s">
        <v>18</v>
      </c>
      <c r="H28" s="109" t="s">
        <v>78</v>
      </c>
      <c r="I28" s="108" t="s">
        <v>81</v>
      </c>
    </row>
    <row r="29" spans="1:9" x14ac:dyDescent="0.2">
      <c r="A29" s="100" t="s">
        <v>19</v>
      </c>
      <c r="B29" s="101">
        <v>2.5</v>
      </c>
      <c r="C29" s="104"/>
      <c r="D29" s="105">
        <f t="shared" ref="D29:D36" si="2">B29*C29</f>
        <v>0</v>
      </c>
      <c r="F29" s="100" t="s">
        <v>19</v>
      </c>
      <c r="G29" s="101">
        <v>2.5</v>
      </c>
      <c r="H29" s="104"/>
      <c r="I29" s="105">
        <f>G29*H29</f>
        <v>0</v>
      </c>
    </row>
    <row r="30" spans="1:9" ht="25.5" x14ac:dyDescent="0.2">
      <c r="A30" s="102" t="s">
        <v>61</v>
      </c>
      <c r="B30" s="103">
        <v>5</v>
      </c>
      <c r="C30" s="106"/>
      <c r="D30" s="107">
        <f t="shared" si="2"/>
        <v>0</v>
      </c>
      <c r="F30" s="102" t="s">
        <v>61</v>
      </c>
      <c r="G30" s="103">
        <v>5</v>
      </c>
      <c r="H30" s="106"/>
      <c r="I30" s="105">
        <f t="shared" ref="I30:I36" si="3">G30*H30</f>
        <v>0</v>
      </c>
    </row>
    <row r="31" spans="1:9" x14ac:dyDescent="0.2">
      <c r="A31" s="110" t="s">
        <v>20</v>
      </c>
      <c r="B31" s="111">
        <v>1.5</v>
      </c>
      <c r="C31" s="112"/>
      <c r="D31" s="113">
        <f t="shared" si="2"/>
        <v>0</v>
      </c>
      <c r="F31" s="110" t="s">
        <v>20</v>
      </c>
      <c r="G31" s="111">
        <v>1.5</v>
      </c>
      <c r="H31" s="112"/>
      <c r="I31" s="113">
        <f t="shared" si="3"/>
        <v>0</v>
      </c>
    </row>
    <row r="32" spans="1:9" ht="25.5" x14ac:dyDescent="0.2">
      <c r="A32" s="110" t="s">
        <v>62</v>
      </c>
      <c r="B32" s="111">
        <v>3</v>
      </c>
      <c r="C32" s="112"/>
      <c r="D32" s="113">
        <f t="shared" si="2"/>
        <v>0</v>
      </c>
      <c r="F32" s="110" t="s">
        <v>62</v>
      </c>
      <c r="G32" s="111">
        <v>3</v>
      </c>
      <c r="H32" s="112"/>
      <c r="I32" s="113">
        <f t="shared" si="3"/>
        <v>0</v>
      </c>
    </row>
    <row r="33" spans="1:9" x14ac:dyDescent="0.2">
      <c r="A33" s="102" t="s">
        <v>21</v>
      </c>
      <c r="B33" s="103">
        <v>1</v>
      </c>
      <c r="C33" s="104"/>
      <c r="D33" s="107">
        <f t="shared" si="2"/>
        <v>0</v>
      </c>
      <c r="F33" s="102" t="s">
        <v>21</v>
      </c>
      <c r="G33" s="103">
        <v>1</v>
      </c>
      <c r="H33" s="104"/>
      <c r="I33" s="105">
        <f t="shared" si="3"/>
        <v>0</v>
      </c>
    </row>
    <row r="34" spans="1:9" ht="25.5" x14ac:dyDescent="0.2">
      <c r="A34" s="102" t="s">
        <v>175</v>
      </c>
      <c r="B34" s="103">
        <v>3</v>
      </c>
      <c r="C34" s="106"/>
      <c r="D34" s="107">
        <f t="shared" si="2"/>
        <v>0</v>
      </c>
      <c r="F34" s="102" t="s">
        <v>175</v>
      </c>
      <c r="G34" s="103">
        <v>3</v>
      </c>
      <c r="H34" s="106"/>
      <c r="I34" s="105">
        <f t="shared" si="3"/>
        <v>0</v>
      </c>
    </row>
    <row r="35" spans="1:9" x14ac:dyDescent="0.2">
      <c r="A35" s="110" t="s">
        <v>22</v>
      </c>
      <c r="B35" s="111">
        <v>1</v>
      </c>
      <c r="C35" s="114"/>
      <c r="D35" s="113">
        <f t="shared" si="2"/>
        <v>0</v>
      </c>
      <c r="F35" s="110" t="s">
        <v>22</v>
      </c>
      <c r="G35" s="111">
        <v>1</v>
      </c>
      <c r="H35" s="114"/>
      <c r="I35" s="113">
        <f t="shared" si="3"/>
        <v>0</v>
      </c>
    </row>
    <row r="36" spans="1:9" ht="26.25" thickBot="1" x14ac:dyDescent="0.25">
      <c r="A36" s="110" t="s">
        <v>63</v>
      </c>
      <c r="B36" s="115">
        <v>3</v>
      </c>
      <c r="C36" s="116"/>
      <c r="D36" s="117">
        <f t="shared" si="2"/>
        <v>0</v>
      </c>
      <c r="F36" s="110" t="s">
        <v>63</v>
      </c>
      <c r="G36" s="115">
        <v>3</v>
      </c>
      <c r="H36" s="116"/>
      <c r="I36" s="113">
        <f t="shared" si="3"/>
        <v>0</v>
      </c>
    </row>
    <row r="37" spans="1:9" ht="15.75" thickBot="1" x14ac:dyDescent="0.3">
      <c r="A37" s="99"/>
      <c r="B37" s="99"/>
      <c r="C37" s="118">
        <f>SUM(C29:C36)</f>
        <v>0</v>
      </c>
      <c r="D37" s="119">
        <f>SUM(D29:D36)</f>
        <v>0</v>
      </c>
      <c r="F37" s="99"/>
      <c r="G37" s="99"/>
      <c r="H37" s="118">
        <f>SUM(H29:H36)</f>
        <v>0</v>
      </c>
      <c r="I37" s="119">
        <f>SUM(I29:I36)</f>
        <v>0</v>
      </c>
    </row>
    <row r="39" spans="1:9" ht="25.5" x14ac:dyDescent="0.2">
      <c r="A39" s="97" t="s">
        <v>27</v>
      </c>
      <c r="B39" s="108" t="s">
        <v>18</v>
      </c>
      <c r="C39" s="109" t="s">
        <v>78</v>
      </c>
      <c r="D39" s="108" t="s">
        <v>80</v>
      </c>
      <c r="F39" s="97" t="s">
        <v>64</v>
      </c>
      <c r="G39" s="108" t="s">
        <v>18</v>
      </c>
      <c r="H39" s="109" t="s">
        <v>78</v>
      </c>
      <c r="I39" s="108" t="s">
        <v>80</v>
      </c>
    </row>
    <row r="40" spans="1:9" x14ac:dyDescent="0.2">
      <c r="A40" s="100" t="s">
        <v>19</v>
      </c>
      <c r="B40" s="101">
        <v>2.5</v>
      </c>
      <c r="C40" s="104"/>
      <c r="D40" s="105">
        <f t="shared" ref="D40:D47" si="4">B40*C40</f>
        <v>0</v>
      </c>
      <c r="F40" s="100" t="s">
        <v>19</v>
      </c>
      <c r="G40" s="101">
        <v>2.5</v>
      </c>
      <c r="H40" s="104"/>
      <c r="I40" s="105">
        <f>G40*H40</f>
        <v>0</v>
      </c>
    </row>
    <row r="41" spans="1:9" ht="25.5" x14ac:dyDescent="0.2">
      <c r="A41" s="102" t="s">
        <v>61</v>
      </c>
      <c r="B41" s="103">
        <v>5</v>
      </c>
      <c r="C41" s="106"/>
      <c r="D41" s="107">
        <f t="shared" si="4"/>
        <v>0</v>
      </c>
      <c r="F41" s="102" t="s">
        <v>61</v>
      </c>
      <c r="G41" s="103">
        <v>5</v>
      </c>
      <c r="H41" s="106"/>
      <c r="I41" s="105">
        <f t="shared" ref="I41:I47" si="5">G41*H41</f>
        <v>0</v>
      </c>
    </row>
    <row r="42" spans="1:9" x14ac:dyDescent="0.2">
      <c r="A42" s="110" t="s">
        <v>20</v>
      </c>
      <c r="B42" s="111">
        <v>1.5</v>
      </c>
      <c r="C42" s="112"/>
      <c r="D42" s="113">
        <f t="shared" si="4"/>
        <v>0</v>
      </c>
      <c r="F42" s="110" t="s">
        <v>20</v>
      </c>
      <c r="G42" s="111">
        <v>1.5</v>
      </c>
      <c r="H42" s="112"/>
      <c r="I42" s="113">
        <f t="shared" si="5"/>
        <v>0</v>
      </c>
    </row>
    <row r="43" spans="1:9" ht="25.5" x14ac:dyDescent="0.2">
      <c r="A43" s="110" t="s">
        <v>62</v>
      </c>
      <c r="B43" s="111">
        <v>3</v>
      </c>
      <c r="C43" s="112"/>
      <c r="D43" s="113">
        <f t="shared" si="4"/>
        <v>0</v>
      </c>
      <c r="F43" s="110" t="s">
        <v>62</v>
      </c>
      <c r="G43" s="111">
        <v>3</v>
      </c>
      <c r="H43" s="112"/>
      <c r="I43" s="113">
        <f t="shared" si="5"/>
        <v>0</v>
      </c>
    </row>
    <row r="44" spans="1:9" x14ac:dyDescent="0.2">
      <c r="A44" s="102" t="s">
        <v>21</v>
      </c>
      <c r="B44" s="103">
        <v>1</v>
      </c>
      <c r="C44" s="104"/>
      <c r="D44" s="107">
        <f t="shared" si="4"/>
        <v>0</v>
      </c>
      <c r="F44" s="102" t="s">
        <v>21</v>
      </c>
      <c r="G44" s="103">
        <v>1</v>
      </c>
      <c r="H44" s="104"/>
      <c r="I44" s="105">
        <f t="shared" si="5"/>
        <v>0</v>
      </c>
    </row>
    <row r="45" spans="1:9" ht="25.5" x14ac:dyDescent="0.2">
      <c r="A45" s="102" t="s">
        <v>175</v>
      </c>
      <c r="B45" s="103">
        <v>3</v>
      </c>
      <c r="C45" s="106"/>
      <c r="D45" s="107">
        <f t="shared" si="4"/>
        <v>0</v>
      </c>
      <c r="F45" s="102" t="s">
        <v>175</v>
      </c>
      <c r="G45" s="103">
        <v>3</v>
      </c>
      <c r="H45" s="106"/>
      <c r="I45" s="105">
        <f t="shared" si="5"/>
        <v>0</v>
      </c>
    </row>
    <row r="46" spans="1:9" x14ac:dyDescent="0.2">
      <c r="A46" s="110" t="s">
        <v>22</v>
      </c>
      <c r="B46" s="111">
        <v>1</v>
      </c>
      <c r="C46" s="114"/>
      <c r="D46" s="113">
        <f t="shared" si="4"/>
        <v>0</v>
      </c>
      <c r="F46" s="110" t="s">
        <v>22</v>
      </c>
      <c r="G46" s="111">
        <v>1</v>
      </c>
      <c r="H46" s="114"/>
      <c r="I46" s="113">
        <f t="shared" si="5"/>
        <v>0</v>
      </c>
    </row>
    <row r="47" spans="1:9" ht="26.25" thickBot="1" x14ac:dyDescent="0.25">
      <c r="A47" s="110" t="s">
        <v>63</v>
      </c>
      <c r="B47" s="111">
        <v>3</v>
      </c>
      <c r="C47" s="116"/>
      <c r="D47" s="117">
        <f t="shared" si="4"/>
        <v>0</v>
      </c>
      <c r="F47" s="110" t="s">
        <v>63</v>
      </c>
      <c r="G47" s="111">
        <v>3</v>
      </c>
      <c r="H47" s="116"/>
      <c r="I47" s="113">
        <f t="shared" si="5"/>
        <v>0</v>
      </c>
    </row>
    <row r="48" spans="1:9" ht="15.75" thickBot="1" x14ac:dyDescent="0.3">
      <c r="C48" s="120">
        <f>SUM(C40:C47)</f>
        <v>0</v>
      </c>
      <c r="D48" s="119">
        <f>SUM(D40:D47)</f>
        <v>0</v>
      </c>
      <c r="H48" s="120">
        <f>SUM(H40:H47)</f>
        <v>0</v>
      </c>
      <c r="I48" s="119">
        <f>SUM(I40:I47)</f>
        <v>0</v>
      </c>
    </row>
    <row r="50" spans="1:9" x14ac:dyDescent="0.2">
      <c r="A50" s="121"/>
      <c r="B50" s="94"/>
    </row>
    <row r="51" spans="1:9" ht="26.25" customHeight="1" x14ac:dyDescent="0.2">
      <c r="A51" s="420"/>
      <c r="B51" s="421"/>
      <c r="C51" s="421"/>
      <c r="D51" s="421"/>
      <c r="E51" s="421"/>
      <c r="F51" s="421"/>
      <c r="G51" s="421"/>
      <c r="H51" s="421"/>
      <c r="I51" s="421"/>
    </row>
    <row r="52" spans="1:9" ht="14.25" customHeight="1" x14ac:dyDescent="0.2">
      <c r="A52" s="420"/>
      <c r="B52" s="421"/>
    </row>
    <row r="54" spans="1:9" ht="25.5" x14ac:dyDescent="0.2">
      <c r="A54" s="97" t="s">
        <v>65</v>
      </c>
      <c r="B54" s="108" t="s">
        <v>18</v>
      </c>
      <c r="C54" s="109" t="s">
        <v>78</v>
      </c>
      <c r="D54" s="108" t="s">
        <v>81</v>
      </c>
      <c r="F54" s="97" t="s">
        <v>66</v>
      </c>
      <c r="G54" s="108" t="s">
        <v>18</v>
      </c>
      <c r="H54" s="109" t="s">
        <v>78</v>
      </c>
      <c r="I54" s="108" t="s">
        <v>81</v>
      </c>
    </row>
    <row r="55" spans="1:9" x14ac:dyDescent="0.2">
      <c r="A55" s="100" t="s">
        <v>19</v>
      </c>
      <c r="B55" s="101">
        <v>2.5</v>
      </c>
      <c r="C55" s="104"/>
      <c r="D55" s="105">
        <f t="shared" ref="D55:D62" si="6">B55*C55</f>
        <v>0</v>
      </c>
      <c r="F55" s="100" t="s">
        <v>19</v>
      </c>
      <c r="G55" s="101">
        <v>2.5</v>
      </c>
      <c r="H55" s="104"/>
      <c r="I55" s="105">
        <f>G55*H55</f>
        <v>0</v>
      </c>
    </row>
    <row r="56" spans="1:9" ht="25.5" x14ac:dyDescent="0.2">
      <c r="A56" s="102" t="s">
        <v>61</v>
      </c>
      <c r="B56" s="103">
        <v>5</v>
      </c>
      <c r="C56" s="106"/>
      <c r="D56" s="107">
        <f t="shared" si="6"/>
        <v>0</v>
      </c>
      <c r="F56" s="102" t="s">
        <v>61</v>
      </c>
      <c r="G56" s="103">
        <v>5</v>
      </c>
      <c r="H56" s="106"/>
      <c r="I56" s="105">
        <f t="shared" ref="I56:I62" si="7">G56*H56</f>
        <v>0</v>
      </c>
    </row>
    <row r="57" spans="1:9" x14ac:dyDescent="0.2">
      <c r="A57" s="110" t="s">
        <v>20</v>
      </c>
      <c r="B57" s="111">
        <v>1.5</v>
      </c>
      <c r="C57" s="112"/>
      <c r="D57" s="113">
        <f t="shared" si="6"/>
        <v>0</v>
      </c>
      <c r="F57" s="110" t="s">
        <v>20</v>
      </c>
      <c r="G57" s="111">
        <v>1.5</v>
      </c>
      <c r="H57" s="112"/>
      <c r="I57" s="113">
        <f t="shared" si="7"/>
        <v>0</v>
      </c>
    </row>
    <row r="58" spans="1:9" ht="25.5" x14ac:dyDescent="0.2">
      <c r="A58" s="110" t="s">
        <v>62</v>
      </c>
      <c r="B58" s="111">
        <v>3</v>
      </c>
      <c r="C58" s="112"/>
      <c r="D58" s="113">
        <f t="shared" si="6"/>
        <v>0</v>
      </c>
      <c r="F58" s="110" t="s">
        <v>62</v>
      </c>
      <c r="G58" s="111">
        <v>3</v>
      </c>
      <c r="H58" s="112"/>
      <c r="I58" s="113">
        <f t="shared" si="7"/>
        <v>0</v>
      </c>
    </row>
    <row r="59" spans="1:9" x14ac:dyDescent="0.2">
      <c r="A59" s="102" t="s">
        <v>21</v>
      </c>
      <c r="B59" s="103">
        <v>1</v>
      </c>
      <c r="C59" s="104"/>
      <c r="D59" s="107">
        <f t="shared" si="6"/>
        <v>0</v>
      </c>
      <c r="F59" s="102" t="s">
        <v>21</v>
      </c>
      <c r="G59" s="103">
        <v>1</v>
      </c>
      <c r="H59" s="104"/>
      <c r="I59" s="105">
        <f t="shared" si="7"/>
        <v>0</v>
      </c>
    </row>
    <row r="60" spans="1:9" ht="25.5" x14ac:dyDescent="0.2">
      <c r="A60" s="102" t="s">
        <v>175</v>
      </c>
      <c r="B60" s="103">
        <v>3</v>
      </c>
      <c r="C60" s="106"/>
      <c r="D60" s="107">
        <f t="shared" si="6"/>
        <v>0</v>
      </c>
      <c r="F60" s="102" t="s">
        <v>175</v>
      </c>
      <c r="G60" s="103">
        <v>3</v>
      </c>
      <c r="H60" s="106"/>
      <c r="I60" s="105">
        <f t="shared" si="7"/>
        <v>0</v>
      </c>
    </row>
    <row r="61" spans="1:9" x14ac:dyDescent="0.2">
      <c r="A61" s="110" t="s">
        <v>22</v>
      </c>
      <c r="B61" s="111">
        <v>1</v>
      </c>
      <c r="C61" s="114"/>
      <c r="D61" s="113">
        <f t="shared" si="6"/>
        <v>0</v>
      </c>
      <c r="F61" s="110" t="s">
        <v>22</v>
      </c>
      <c r="G61" s="111">
        <v>1</v>
      </c>
      <c r="H61" s="114"/>
      <c r="I61" s="113">
        <f t="shared" si="7"/>
        <v>0</v>
      </c>
    </row>
    <row r="62" spans="1:9" ht="26.25" thickBot="1" x14ac:dyDescent="0.25">
      <c r="A62" s="110" t="s">
        <v>63</v>
      </c>
      <c r="B62" s="115">
        <v>3</v>
      </c>
      <c r="C62" s="116"/>
      <c r="D62" s="117">
        <f t="shared" si="6"/>
        <v>0</v>
      </c>
      <c r="F62" s="110" t="s">
        <v>63</v>
      </c>
      <c r="G62" s="115">
        <v>3</v>
      </c>
      <c r="H62" s="116"/>
      <c r="I62" s="113">
        <f t="shared" si="7"/>
        <v>0</v>
      </c>
    </row>
    <row r="63" spans="1:9" ht="15.75" thickBot="1" x14ac:dyDescent="0.3">
      <c r="A63" s="99"/>
      <c r="B63" s="99"/>
      <c r="C63" s="118">
        <f>SUM(C55:C62)</f>
        <v>0</v>
      </c>
      <c r="D63" s="119">
        <f>SUM(D55:D62)</f>
        <v>0</v>
      </c>
      <c r="F63" s="99"/>
      <c r="G63" s="99"/>
      <c r="H63" s="118">
        <v>0</v>
      </c>
      <c r="I63" s="119">
        <f>SUM(I55:I62)</f>
        <v>0</v>
      </c>
    </row>
    <row r="65" spans="1:9" ht="25.5" x14ac:dyDescent="0.2">
      <c r="A65" s="97" t="s">
        <v>67</v>
      </c>
      <c r="B65" s="108" t="s">
        <v>18</v>
      </c>
      <c r="C65" s="109" t="s">
        <v>78</v>
      </c>
      <c r="D65" s="108" t="s">
        <v>80</v>
      </c>
      <c r="F65" s="97" t="s">
        <v>68</v>
      </c>
      <c r="G65" s="108" t="s">
        <v>18</v>
      </c>
      <c r="H65" s="109" t="s">
        <v>78</v>
      </c>
      <c r="I65" s="108" t="s">
        <v>80</v>
      </c>
    </row>
    <row r="66" spans="1:9" x14ac:dyDescent="0.2">
      <c r="A66" s="100" t="s">
        <v>19</v>
      </c>
      <c r="B66" s="101">
        <v>2.5</v>
      </c>
      <c r="C66" s="104"/>
      <c r="D66" s="105">
        <f t="shared" ref="D66:D73" si="8">B66*C66</f>
        <v>0</v>
      </c>
      <c r="F66" s="100" t="s">
        <v>19</v>
      </c>
      <c r="G66" s="101">
        <v>2.5</v>
      </c>
      <c r="H66" s="104"/>
      <c r="I66" s="105">
        <f>G66*H66</f>
        <v>0</v>
      </c>
    </row>
    <row r="67" spans="1:9" ht="25.5" x14ac:dyDescent="0.2">
      <c r="A67" s="102" t="s">
        <v>61</v>
      </c>
      <c r="B67" s="103">
        <v>5</v>
      </c>
      <c r="C67" s="106"/>
      <c r="D67" s="107">
        <f t="shared" si="8"/>
        <v>0</v>
      </c>
      <c r="F67" s="102" t="s">
        <v>61</v>
      </c>
      <c r="G67" s="103">
        <v>5</v>
      </c>
      <c r="H67" s="106"/>
      <c r="I67" s="105">
        <f t="shared" ref="I67:I73" si="9">G67*H67</f>
        <v>0</v>
      </c>
    </row>
    <row r="68" spans="1:9" x14ac:dyDescent="0.2">
      <c r="A68" s="110" t="s">
        <v>20</v>
      </c>
      <c r="B68" s="111">
        <v>1.5</v>
      </c>
      <c r="C68" s="112"/>
      <c r="D68" s="113">
        <f t="shared" si="8"/>
        <v>0</v>
      </c>
      <c r="F68" s="110" t="s">
        <v>20</v>
      </c>
      <c r="G68" s="111">
        <v>1.5</v>
      </c>
      <c r="H68" s="112"/>
      <c r="I68" s="113">
        <f t="shared" si="9"/>
        <v>0</v>
      </c>
    </row>
    <row r="69" spans="1:9" ht="25.5" x14ac:dyDescent="0.2">
      <c r="A69" s="110" t="s">
        <v>62</v>
      </c>
      <c r="B69" s="111">
        <v>3</v>
      </c>
      <c r="C69" s="112"/>
      <c r="D69" s="113">
        <f t="shared" si="8"/>
        <v>0</v>
      </c>
      <c r="F69" s="110" t="s">
        <v>62</v>
      </c>
      <c r="G69" s="111">
        <v>3</v>
      </c>
      <c r="H69" s="112"/>
      <c r="I69" s="113">
        <f t="shared" si="9"/>
        <v>0</v>
      </c>
    </row>
    <row r="70" spans="1:9" x14ac:dyDescent="0.2">
      <c r="A70" s="102" t="s">
        <v>21</v>
      </c>
      <c r="B70" s="103">
        <v>1</v>
      </c>
      <c r="C70" s="104"/>
      <c r="D70" s="107">
        <f t="shared" si="8"/>
        <v>0</v>
      </c>
      <c r="F70" s="102" t="s">
        <v>21</v>
      </c>
      <c r="G70" s="103">
        <v>1</v>
      </c>
      <c r="H70" s="104"/>
      <c r="I70" s="105">
        <f t="shared" si="9"/>
        <v>0</v>
      </c>
    </row>
    <row r="71" spans="1:9" ht="25.5" x14ac:dyDescent="0.2">
      <c r="A71" s="102" t="s">
        <v>175</v>
      </c>
      <c r="B71" s="103">
        <v>3</v>
      </c>
      <c r="C71" s="106"/>
      <c r="D71" s="107">
        <f t="shared" si="8"/>
        <v>0</v>
      </c>
      <c r="F71" s="102" t="s">
        <v>175</v>
      </c>
      <c r="G71" s="103">
        <v>3</v>
      </c>
      <c r="H71" s="106"/>
      <c r="I71" s="105">
        <f t="shared" si="9"/>
        <v>0</v>
      </c>
    </row>
    <row r="72" spans="1:9" x14ac:dyDescent="0.2">
      <c r="A72" s="110" t="s">
        <v>22</v>
      </c>
      <c r="B72" s="111">
        <v>1</v>
      </c>
      <c r="C72" s="114"/>
      <c r="D72" s="113">
        <f t="shared" si="8"/>
        <v>0</v>
      </c>
      <c r="F72" s="110" t="s">
        <v>22</v>
      </c>
      <c r="G72" s="111">
        <v>1</v>
      </c>
      <c r="H72" s="114"/>
      <c r="I72" s="113">
        <f t="shared" si="9"/>
        <v>0</v>
      </c>
    </row>
    <row r="73" spans="1:9" ht="26.25" thickBot="1" x14ac:dyDescent="0.25">
      <c r="A73" s="110" t="s">
        <v>63</v>
      </c>
      <c r="B73" s="111">
        <v>3</v>
      </c>
      <c r="C73" s="116"/>
      <c r="D73" s="117">
        <f t="shared" si="8"/>
        <v>0</v>
      </c>
      <c r="F73" s="110" t="s">
        <v>63</v>
      </c>
      <c r="G73" s="111">
        <v>3</v>
      </c>
      <c r="H73" s="116"/>
      <c r="I73" s="113">
        <f t="shared" si="9"/>
        <v>0</v>
      </c>
    </row>
    <row r="74" spans="1:9" ht="15.75" thickBot="1" x14ac:dyDescent="0.3">
      <c r="C74" s="120">
        <f>SUM(C66:C73)</f>
        <v>0</v>
      </c>
      <c r="D74" s="119">
        <f>SUM(D66:D73)</f>
        <v>0</v>
      </c>
      <c r="H74" s="120">
        <f>SUM(H66:H73)</f>
        <v>0</v>
      </c>
      <c r="I74" s="119">
        <f>SUM(I66:I73)</f>
        <v>0</v>
      </c>
    </row>
    <row r="76" spans="1:9" x14ac:dyDescent="0.2">
      <c r="A76" s="121"/>
      <c r="B76" s="94"/>
    </row>
    <row r="77" spans="1:9" ht="24" customHeight="1" x14ac:dyDescent="0.2">
      <c r="A77" s="420" t="s">
        <v>77</v>
      </c>
      <c r="B77" s="421"/>
      <c r="C77" s="421"/>
      <c r="D77" s="421"/>
      <c r="E77" s="421"/>
      <c r="F77" s="421"/>
      <c r="G77" s="421"/>
      <c r="H77" s="421"/>
      <c r="I77" s="421"/>
    </row>
    <row r="78" spans="1:9" x14ac:dyDescent="0.2">
      <c r="A78" s="420" t="s">
        <v>79</v>
      </c>
      <c r="B78" s="421"/>
      <c r="C78" s="94"/>
      <c r="D78" s="94"/>
      <c r="E78" s="94"/>
      <c r="F78" s="94"/>
      <c r="G78" s="94"/>
      <c r="H78" s="94"/>
      <c r="I78" s="94"/>
    </row>
  </sheetData>
  <sheetProtection algorithmName="SHA-512" hashValue="KCTVgILkPkoCeQHzBSfiembiVgicNi8voZrkPwQjIOBUyWO8M2wqgDskSxXYvEsrtVTdZVMji/0zw9zTQRGuMA==" saltValue="VJ6aAmUubpVMFylYQcrpzw==" spinCount="100000" sheet="1" selectLockedCells="1"/>
  <mergeCells count="4">
    <mergeCell ref="A51:I51"/>
    <mergeCell ref="A52:B52"/>
    <mergeCell ref="A77:I77"/>
    <mergeCell ref="A78:B78"/>
  </mergeCells>
  <conditionalFormatting sqref="D37">
    <cfRule type="cellIs" dxfId="21" priority="19" operator="lessThanOrEqual">
      <formula>25</formula>
    </cfRule>
    <cfRule type="cellIs" dxfId="20" priority="20" operator="greaterThan">
      <formula>25</formula>
    </cfRule>
  </conditionalFormatting>
  <conditionalFormatting sqref="D48">
    <cfRule type="cellIs" dxfId="19" priority="13" operator="lessThanOrEqual">
      <formula>25</formula>
    </cfRule>
    <cfRule type="cellIs" dxfId="18" priority="14" operator="greaterThan">
      <formula>25</formula>
    </cfRule>
  </conditionalFormatting>
  <conditionalFormatting sqref="I37">
    <cfRule type="cellIs" dxfId="17" priority="17" operator="lessThanOrEqual">
      <formula>25</formula>
    </cfRule>
    <cfRule type="cellIs" dxfId="16" priority="18" operator="greaterThan">
      <formula>25</formula>
    </cfRule>
  </conditionalFormatting>
  <conditionalFormatting sqref="I48">
    <cfRule type="cellIs" dxfId="15" priority="15" operator="lessThanOrEqual">
      <formula>25</formula>
    </cfRule>
    <cfRule type="cellIs" dxfId="14" priority="16" operator="greaterThan">
      <formula>25</formula>
    </cfRule>
  </conditionalFormatting>
  <conditionalFormatting sqref="I23">
    <cfRule type="cellIs" dxfId="13" priority="9" operator="lessThanOrEqual">
      <formula>25</formula>
    </cfRule>
    <cfRule type="cellIs" dxfId="12" priority="10" operator="greaterThan">
      <formula>25</formula>
    </cfRule>
  </conditionalFormatting>
  <conditionalFormatting sqref="D23">
    <cfRule type="cellIs" dxfId="11" priority="11" operator="lessThanOrEqual">
      <formula>25</formula>
    </cfRule>
    <cfRule type="cellIs" dxfId="10" priority="12" operator="greaterThan">
      <formula>25</formula>
    </cfRule>
  </conditionalFormatting>
  <conditionalFormatting sqref="D74">
    <cfRule type="cellIs" dxfId="9" priority="1" operator="lessThanOrEqual">
      <formula>25</formula>
    </cfRule>
    <cfRule type="cellIs" dxfId="8" priority="2" operator="greaterThan">
      <formula>25</formula>
    </cfRule>
  </conditionalFormatting>
  <conditionalFormatting sqref="D63">
    <cfRule type="cellIs" dxfId="7" priority="7" operator="lessThanOrEqual">
      <formula>25</formula>
    </cfRule>
    <cfRule type="cellIs" dxfId="6" priority="8" operator="greaterThan">
      <formula>25</formula>
    </cfRule>
  </conditionalFormatting>
  <conditionalFormatting sqref="I63">
    <cfRule type="cellIs" dxfId="5" priority="5" operator="lessThanOrEqual">
      <formula>25</formula>
    </cfRule>
    <cfRule type="cellIs" dxfId="4" priority="6" operator="greaterThan">
      <formula>25</formula>
    </cfRule>
  </conditionalFormatting>
  <conditionalFormatting sqref="I74">
    <cfRule type="cellIs" dxfId="3" priority="3" operator="lessThanOrEqual">
      <formula>25</formula>
    </cfRule>
    <cfRule type="cellIs" dxfId="2" priority="4" operator="greaterThan">
      <formula>25</formula>
    </cfRule>
  </conditionalFormatting>
  <pageMargins left="0.25" right="0.25" top="0.75" bottom="0.75" header="0.3" footer="0.3"/>
  <pageSetup paperSize="9" orientation="landscape" r:id="rId1"/>
  <headerFooter>
    <oddHeader>&amp;C&amp;"-,Fett"&amp;10Personalbemessung</oddHeader>
    <oddFooter>&amp;L&amp;8 40.31 / Stand 01/23&amp;R&amp;8&amp;P/&amp;N</oddFooter>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FFFF00"/>
  </sheetPr>
  <dimension ref="A1:G30"/>
  <sheetViews>
    <sheetView showGridLines="0" view="pageLayout" topLeftCell="A13" zoomScaleNormal="100" workbookViewId="0">
      <selection activeCell="B7" sqref="B7"/>
    </sheetView>
  </sheetViews>
  <sheetFormatPr baseColWidth="10" defaultRowHeight="14.25" x14ac:dyDescent="0.2"/>
  <cols>
    <col min="1" max="1" width="12.375" customWidth="1"/>
    <col min="2" max="2" width="16.875" customWidth="1"/>
    <col min="3" max="3" width="23.25" customWidth="1"/>
    <col min="4" max="4" width="10.75" customWidth="1"/>
    <col min="5" max="5" width="12.75" customWidth="1"/>
    <col min="6" max="6" width="14.625" customWidth="1"/>
    <col min="7" max="7" width="19.625" customWidth="1"/>
  </cols>
  <sheetData>
    <row r="1" spans="1:7" ht="18" x14ac:dyDescent="0.25">
      <c r="A1" s="143" t="s">
        <v>120</v>
      </c>
      <c r="B1" s="29"/>
      <c r="C1" s="29"/>
      <c r="D1" s="29"/>
      <c r="E1" s="29"/>
      <c r="F1" s="29"/>
      <c r="G1" s="29"/>
    </row>
    <row r="2" spans="1:7" ht="18" x14ac:dyDescent="0.25">
      <c r="A2" s="29"/>
      <c r="B2" s="29"/>
      <c r="C2" s="29"/>
      <c r="D2" s="29"/>
      <c r="E2" s="29"/>
      <c r="F2" s="29"/>
      <c r="G2" s="29"/>
    </row>
    <row r="3" spans="1:7" s="1" customFormat="1" ht="18" x14ac:dyDescent="0.25">
      <c r="A3" s="144" t="s">
        <v>124</v>
      </c>
      <c r="B3" s="29"/>
      <c r="C3" s="29"/>
      <c r="D3" s="29"/>
      <c r="E3" s="29"/>
      <c r="F3" s="29"/>
      <c r="G3" s="29"/>
    </row>
    <row r="4" spans="1:7" ht="15" x14ac:dyDescent="0.2">
      <c r="B4" s="30"/>
      <c r="C4" s="30"/>
      <c r="D4" s="30"/>
      <c r="E4" s="28"/>
      <c r="F4" s="28"/>
      <c r="G4" s="28"/>
    </row>
    <row r="5" spans="1:7" ht="18" x14ac:dyDescent="0.25">
      <c r="A5" s="145" t="s">
        <v>56</v>
      </c>
      <c r="B5" s="24"/>
      <c r="C5" s="24"/>
      <c r="D5" s="24"/>
      <c r="E5" s="24"/>
      <c r="F5" s="24"/>
      <c r="G5" s="25"/>
    </row>
    <row r="6" spans="1:7" ht="53.25" customHeight="1" x14ac:dyDescent="0.2">
      <c r="A6" s="149" t="s">
        <v>0</v>
      </c>
      <c r="B6" s="146" t="s">
        <v>121</v>
      </c>
      <c r="C6" s="147" t="s">
        <v>122</v>
      </c>
      <c r="D6" s="148" t="s">
        <v>57</v>
      </c>
      <c r="E6" s="149" t="s">
        <v>54</v>
      </c>
      <c r="F6" s="150" t="s">
        <v>58</v>
      </c>
      <c r="G6" s="151" t="s">
        <v>123</v>
      </c>
    </row>
    <row r="7" spans="1:7" ht="15" x14ac:dyDescent="0.25">
      <c r="A7" s="158" t="s">
        <v>1</v>
      </c>
      <c r="B7" s="152"/>
      <c r="C7" s="153"/>
      <c r="D7" s="153"/>
      <c r="E7" s="159">
        <v>30</v>
      </c>
      <c r="F7" s="160">
        <v>0.2</v>
      </c>
      <c r="G7" s="161">
        <f>F7*E7*D7+C7</f>
        <v>0</v>
      </c>
    </row>
    <row r="8" spans="1:7" ht="15" x14ac:dyDescent="0.25">
      <c r="A8" s="154" t="s">
        <v>2</v>
      </c>
      <c r="B8" s="152"/>
      <c r="C8" s="153"/>
      <c r="D8" s="153"/>
      <c r="E8" s="56">
        <v>30</v>
      </c>
      <c r="F8" s="156">
        <v>7.0000000000000007E-2</v>
      </c>
      <c r="G8" s="157">
        <f>F8*E8*D8+C8</f>
        <v>0</v>
      </c>
    </row>
    <row r="9" spans="1:7" ht="15.75" thickBot="1" x14ac:dyDescent="0.3">
      <c r="A9" s="158" t="s">
        <v>3</v>
      </c>
      <c r="B9" s="152"/>
      <c r="C9" s="152"/>
      <c r="D9" s="152"/>
      <c r="E9" s="159">
        <v>30</v>
      </c>
      <c r="F9" s="161">
        <v>0.06</v>
      </c>
      <c r="G9" s="162">
        <f t="shared" ref="G9" si="0">F9*E9*D9+C9</f>
        <v>0</v>
      </c>
    </row>
    <row r="10" spans="1:7" ht="15.75" thickBot="1" x14ac:dyDescent="0.3">
      <c r="A10" s="59"/>
      <c r="B10" s="59"/>
      <c r="C10" s="422" t="s">
        <v>59</v>
      </c>
      <c r="D10" s="422"/>
      <c r="E10" s="422"/>
      <c r="F10" s="422"/>
      <c r="G10" s="164">
        <f>G9+G8+G7</f>
        <v>0</v>
      </c>
    </row>
    <row r="11" spans="1:7" x14ac:dyDescent="0.2">
      <c r="A11" s="27"/>
      <c r="B11" s="27"/>
      <c r="C11" s="27"/>
      <c r="D11" s="27"/>
      <c r="E11" s="27"/>
      <c r="F11" s="27"/>
      <c r="G11" s="27"/>
    </row>
    <row r="12" spans="1:7" s="1" customFormat="1" x14ac:dyDescent="0.2">
      <c r="A12" s="27"/>
      <c r="B12" s="27"/>
      <c r="C12" s="27"/>
      <c r="D12" s="27"/>
      <c r="E12" s="27"/>
      <c r="F12" s="27"/>
      <c r="G12" s="27"/>
    </row>
    <row r="13" spans="1:7" s="1" customFormat="1" x14ac:dyDescent="0.2">
      <c r="A13" s="27"/>
      <c r="B13" s="27"/>
      <c r="C13" s="27"/>
      <c r="D13" s="27"/>
      <c r="E13" s="27"/>
      <c r="F13" s="27"/>
      <c r="G13" s="27"/>
    </row>
    <row r="14" spans="1:7" s="1" customFormat="1" x14ac:dyDescent="0.2">
      <c r="A14" s="27"/>
      <c r="B14" s="27"/>
      <c r="C14" s="27"/>
      <c r="D14" s="27"/>
      <c r="E14" s="27"/>
      <c r="F14" s="27"/>
      <c r="G14" s="27"/>
    </row>
    <row r="15" spans="1:7" x14ac:dyDescent="0.2">
      <c r="A15" s="27"/>
      <c r="B15" s="27"/>
      <c r="C15" s="27"/>
      <c r="D15" s="27"/>
      <c r="E15" s="27"/>
      <c r="F15" s="27"/>
      <c r="G15" s="27"/>
    </row>
    <row r="16" spans="1:7" ht="15.75" x14ac:dyDescent="0.25">
      <c r="A16" s="425"/>
      <c r="B16" s="426"/>
      <c r="C16" s="426"/>
      <c r="D16" s="197"/>
      <c r="E16" s="19"/>
      <c r="G16" s="31"/>
    </row>
    <row r="17" spans="1:7" ht="15.75" x14ac:dyDescent="0.25">
      <c r="A17" s="425"/>
      <c r="B17" s="426"/>
      <c r="C17" s="426"/>
      <c r="D17" s="197"/>
      <c r="E17" s="91"/>
      <c r="G17" s="32"/>
    </row>
    <row r="18" spans="1:7" ht="15" x14ac:dyDescent="0.25">
      <c r="A18" s="425"/>
      <c r="B18" s="426"/>
      <c r="C18" s="426"/>
      <c r="D18" s="197"/>
      <c r="E18" s="27"/>
      <c r="G18" s="27"/>
    </row>
    <row r="19" spans="1:7" ht="18" x14ac:dyDescent="0.25">
      <c r="A19" s="427"/>
      <c r="B19" s="428"/>
      <c r="C19" s="428"/>
      <c r="D19" s="198"/>
      <c r="E19" s="27"/>
      <c r="G19" s="27"/>
    </row>
    <row r="20" spans="1:7" x14ac:dyDescent="0.2">
      <c r="A20" s="27"/>
      <c r="B20" s="27"/>
      <c r="C20" s="27"/>
      <c r="D20" s="27"/>
      <c r="E20" s="27"/>
      <c r="F20" s="27"/>
      <c r="G20" s="27"/>
    </row>
    <row r="21" spans="1:7" s="1" customFormat="1" x14ac:dyDescent="0.2">
      <c r="A21" s="27"/>
      <c r="B21" s="27"/>
      <c r="C21" s="27"/>
      <c r="D21" s="27"/>
      <c r="E21" s="27"/>
      <c r="F21" s="27"/>
      <c r="G21" s="27"/>
    </row>
    <row r="22" spans="1:7" s="1" customFormat="1" x14ac:dyDescent="0.2">
      <c r="A22" s="27"/>
      <c r="B22" s="27"/>
      <c r="C22" s="27"/>
      <c r="D22" s="27"/>
      <c r="E22" s="27"/>
      <c r="F22" s="27"/>
      <c r="G22" s="27"/>
    </row>
    <row r="23" spans="1:7" s="1" customFormat="1" x14ac:dyDescent="0.2">
      <c r="A23" s="27"/>
      <c r="B23" s="27"/>
      <c r="C23" s="27"/>
      <c r="D23" s="27"/>
      <c r="E23" s="27"/>
      <c r="F23" s="27"/>
      <c r="G23" s="27"/>
    </row>
    <row r="24" spans="1:7" s="1" customFormat="1" x14ac:dyDescent="0.2">
      <c r="A24" s="27"/>
      <c r="B24" s="27"/>
      <c r="C24" s="27"/>
      <c r="D24" s="27"/>
      <c r="E24" s="27"/>
      <c r="F24" s="27"/>
      <c r="G24" s="27"/>
    </row>
    <row r="25" spans="1:7" s="1" customFormat="1" x14ac:dyDescent="0.2">
      <c r="A25" s="27"/>
      <c r="B25" s="27"/>
      <c r="C25" s="27"/>
      <c r="D25" s="27"/>
      <c r="E25" s="27"/>
      <c r="F25" s="27"/>
      <c r="G25" s="27"/>
    </row>
    <row r="26" spans="1:7" x14ac:dyDescent="0.2">
      <c r="A26" s="27"/>
      <c r="B26" s="27"/>
      <c r="C26" s="27"/>
      <c r="D26" s="27"/>
      <c r="E26" s="27"/>
      <c r="F26" s="27"/>
      <c r="G26" s="27"/>
    </row>
    <row r="27" spans="1:7" x14ac:dyDescent="0.2">
      <c r="A27" s="423" t="s">
        <v>55</v>
      </c>
      <c r="B27" s="423"/>
      <c r="C27" s="423"/>
      <c r="D27" s="423"/>
      <c r="E27" s="423"/>
      <c r="F27" s="423"/>
      <c r="G27" s="423"/>
    </row>
    <row r="28" spans="1:7" x14ac:dyDescent="0.2">
      <c r="A28" s="424" t="s">
        <v>125</v>
      </c>
      <c r="B28" s="424"/>
      <c r="C28" s="424"/>
      <c r="D28" s="424"/>
      <c r="E28" s="424"/>
      <c r="F28" s="424"/>
      <c r="G28" s="424"/>
    </row>
    <row r="29" spans="1:7" ht="9.75" customHeight="1" x14ac:dyDescent="0.2">
      <c r="A29" s="155" t="s">
        <v>73</v>
      </c>
      <c r="B29" s="155"/>
      <c r="C29" s="155"/>
      <c r="D29" s="155"/>
      <c r="E29" s="155"/>
      <c r="F29" s="155"/>
      <c r="G29" s="155"/>
    </row>
    <row r="30" spans="1:7" ht="12" customHeight="1" x14ac:dyDescent="0.2">
      <c r="A30" s="155" t="s">
        <v>60</v>
      </c>
      <c r="B30" s="155"/>
      <c r="C30" s="155"/>
      <c r="D30" s="155"/>
      <c r="E30" s="155"/>
      <c r="F30" s="155"/>
      <c r="G30" s="155"/>
    </row>
  </sheetData>
  <sheetProtection algorithmName="SHA-512" hashValue="Rt96mLVVJ5Oln3kE2lYhKmsxC50hWqy7pdL/DZ8yDuKr02u+F4qnoDef4qGLvrrZKPPlUcn/aXLFJ1I2OBeU6Q==" saltValue="AUANl/d3ORxm304ClQNZQA==" spinCount="100000" sheet="1" selectLockedCells="1"/>
  <mergeCells count="7">
    <mergeCell ref="C10:F10"/>
    <mergeCell ref="A27:G27"/>
    <mergeCell ref="A28:G28"/>
    <mergeCell ref="A16:C16"/>
    <mergeCell ref="A17:C17"/>
    <mergeCell ref="A18:C18"/>
    <mergeCell ref="A19:C19"/>
  </mergeCells>
  <conditionalFormatting sqref="D19">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orientation="landscape" r:id="rId1"/>
  <headerFooter>
    <oddHeader>&amp;C&amp;"-,Fett"&amp;10Personalbemessung</oddHeader>
    <oddFooter>&amp;L&amp;8 40.31 / Stand 01/23&amp;R&amp;8&amp;P/&amp;N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00B050"/>
  </sheetPr>
  <dimension ref="A1:K48"/>
  <sheetViews>
    <sheetView showGridLines="0" view="pageLayout" topLeftCell="A15" zoomScaleNormal="100" workbookViewId="0">
      <selection activeCell="B15" sqref="B15:H15"/>
    </sheetView>
  </sheetViews>
  <sheetFormatPr baseColWidth="10" defaultRowHeight="14.25" x14ac:dyDescent="0.2"/>
  <cols>
    <col min="8" max="8" width="10.75" customWidth="1"/>
    <col min="9" max="9" width="32.125" customWidth="1"/>
  </cols>
  <sheetData>
    <row r="1" spans="1:11" ht="18" x14ac:dyDescent="0.25">
      <c r="A1" s="199" t="s">
        <v>142</v>
      </c>
      <c r="B1" s="1"/>
      <c r="C1" s="1"/>
      <c r="D1" s="1"/>
      <c r="E1" s="1"/>
      <c r="F1" s="1"/>
      <c r="G1" s="1"/>
      <c r="H1" s="1"/>
      <c r="I1" s="1"/>
      <c r="J1" s="1"/>
      <c r="K1" s="1"/>
    </row>
    <row r="2" spans="1:11" x14ac:dyDescent="0.2">
      <c r="A2" s="1"/>
      <c r="B2" s="1"/>
      <c r="C2" s="1"/>
      <c r="D2" s="1"/>
      <c r="E2" s="1"/>
      <c r="F2" s="1"/>
      <c r="G2" s="1"/>
      <c r="H2" s="1"/>
      <c r="I2" s="1"/>
      <c r="J2" s="1"/>
      <c r="K2" s="1"/>
    </row>
    <row r="3" spans="1:11" ht="15.75" x14ac:dyDescent="0.25">
      <c r="A3" s="132" t="s">
        <v>41</v>
      </c>
      <c r="B3" s="429" t="s">
        <v>143</v>
      </c>
      <c r="C3" s="429"/>
      <c r="D3" s="429"/>
      <c r="E3" s="429"/>
      <c r="F3" s="429"/>
      <c r="G3" s="429"/>
      <c r="H3" s="429"/>
      <c r="I3" s="243" t="s">
        <v>89</v>
      </c>
      <c r="J3" s="247"/>
      <c r="K3" s="247"/>
    </row>
    <row r="4" spans="1:11" ht="15" x14ac:dyDescent="0.2">
      <c r="A4" s="133">
        <v>1</v>
      </c>
      <c r="B4" s="430" t="s">
        <v>91</v>
      </c>
      <c r="C4" s="430"/>
      <c r="D4" s="430"/>
      <c r="E4" s="430"/>
      <c r="F4" s="430"/>
      <c r="G4" s="430"/>
      <c r="H4" s="430"/>
      <c r="I4" s="242"/>
      <c r="J4" s="248"/>
      <c r="K4" s="248"/>
    </row>
    <row r="5" spans="1:11" ht="15" x14ac:dyDescent="0.2">
      <c r="A5" s="134">
        <v>2</v>
      </c>
      <c r="B5" s="431" t="s">
        <v>92</v>
      </c>
      <c r="C5" s="431"/>
      <c r="D5" s="431"/>
      <c r="E5" s="431"/>
      <c r="F5" s="431"/>
      <c r="G5" s="431"/>
      <c r="H5" s="431"/>
      <c r="I5" s="242"/>
      <c r="J5" s="248"/>
      <c r="K5" s="248"/>
    </row>
    <row r="6" spans="1:11" ht="15" x14ac:dyDescent="0.2">
      <c r="A6" s="134">
        <v>3</v>
      </c>
      <c r="B6" s="431" t="s">
        <v>94</v>
      </c>
      <c r="C6" s="431"/>
      <c r="D6" s="431"/>
      <c r="E6" s="431"/>
      <c r="F6" s="431"/>
      <c r="G6" s="431"/>
      <c r="H6" s="431"/>
      <c r="I6" s="242"/>
      <c r="J6" s="248"/>
      <c r="K6" s="248"/>
    </row>
    <row r="7" spans="1:11" ht="15" x14ac:dyDescent="0.2">
      <c r="A7" s="134">
        <v>4</v>
      </c>
      <c r="B7" s="431" t="s">
        <v>96</v>
      </c>
      <c r="C7" s="431"/>
      <c r="D7" s="431"/>
      <c r="E7" s="431"/>
      <c r="F7" s="431"/>
      <c r="G7" s="431"/>
      <c r="H7" s="431"/>
      <c r="I7" s="242"/>
      <c r="J7" s="248"/>
      <c r="K7" s="248"/>
    </row>
    <row r="8" spans="1:11" ht="15" x14ac:dyDescent="0.2">
      <c r="A8" s="134">
        <v>5</v>
      </c>
      <c r="B8" s="431" t="s">
        <v>98</v>
      </c>
      <c r="C8" s="431"/>
      <c r="D8" s="431"/>
      <c r="E8" s="431"/>
      <c r="F8" s="431"/>
      <c r="G8" s="431"/>
      <c r="H8" s="431"/>
      <c r="I8" s="242"/>
      <c r="J8" s="248"/>
      <c r="K8" s="248"/>
    </row>
    <row r="9" spans="1:11" ht="15" x14ac:dyDescent="0.2">
      <c r="A9" s="134">
        <v>6</v>
      </c>
      <c r="B9" s="431" t="s">
        <v>99</v>
      </c>
      <c r="C9" s="431"/>
      <c r="D9" s="431"/>
      <c r="E9" s="431"/>
      <c r="F9" s="431"/>
      <c r="G9" s="431"/>
      <c r="H9" s="431"/>
      <c r="I9" s="242"/>
      <c r="J9" s="248"/>
      <c r="K9" s="248"/>
    </row>
    <row r="10" spans="1:11" ht="15" x14ac:dyDescent="0.2">
      <c r="A10" s="134">
        <v>7</v>
      </c>
      <c r="B10" s="431" t="s">
        <v>100</v>
      </c>
      <c r="C10" s="431"/>
      <c r="D10" s="431"/>
      <c r="E10" s="431"/>
      <c r="F10" s="431"/>
      <c r="G10" s="431"/>
      <c r="H10" s="431"/>
      <c r="I10" s="242"/>
      <c r="J10" s="248"/>
      <c r="K10" s="248"/>
    </row>
    <row r="11" spans="1:11" ht="15" x14ac:dyDescent="0.2">
      <c r="A11" s="134">
        <v>8</v>
      </c>
      <c r="B11" s="431" t="s">
        <v>102</v>
      </c>
      <c r="C11" s="431"/>
      <c r="D11" s="431"/>
      <c r="E11" s="431"/>
      <c r="F11" s="431"/>
      <c r="G11" s="431"/>
      <c r="H11" s="431"/>
      <c r="I11" s="242"/>
      <c r="J11" s="248"/>
      <c r="K11" s="248"/>
    </row>
    <row r="12" spans="1:11" ht="15" x14ac:dyDescent="0.2">
      <c r="A12" s="134">
        <v>9</v>
      </c>
      <c r="B12" s="431" t="s">
        <v>104</v>
      </c>
      <c r="C12" s="431"/>
      <c r="D12" s="431"/>
      <c r="E12" s="431"/>
      <c r="F12" s="431"/>
      <c r="G12" s="431"/>
      <c r="H12" s="431"/>
      <c r="I12" s="242"/>
      <c r="J12" s="248"/>
      <c r="K12" s="248"/>
    </row>
    <row r="13" spans="1:11" ht="15" x14ac:dyDescent="0.2">
      <c r="A13" s="134">
        <v>10</v>
      </c>
      <c r="B13" s="431" t="s">
        <v>106</v>
      </c>
      <c r="C13" s="431"/>
      <c r="D13" s="431"/>
      <c r="E13" s="431"/>
      <c r="F13" s="431"/>
      <c r="G13" s="431"/>
      <c r="H13" s="431"/>
      <c r="I13" s="242"/>
      <c r="J13" s="248"/>
      <c r="K13" s="248"/>
    </row>
    <row r="14" spans="1:11" ht="15" x14ac:dyDescent="0.2">
      <c r="A14" s="134">
        <v>11</v>
      </c>
      <c r="B14" s="431" t="s">
        <v>107</v>
      </c>
      <c r="C14" s="431"/>
      <c r="D14" s="431"/>
      <c r="E14" s="431"/>
      <c r="F14" s="431"/>
      <c r="G14" s="431"/>
      <c r="H14" s="431"/>
      <c r="I14" s="242"/>
      <c r="J14" s="248"/>
      <c r="K14" s="248"/>
    </row>
    <row r="15" spans="1:11" ht="44.25" customHeight="1" x14ac:dyDescent="0.2">
      <c r="A15" s="134">
        <v>12</v>
      </c>
      <c r="B15" s="431" t="s">
        <v>191</v>
      </c>
      <c r="C15" s="431"/>
      <c r="D15" s="431"/>
      <c r="E15" s="431"/>
      <c r="F15" s="431"/>
      <c r="G15" s="431"/>
      <c r="H15" s="431"/>
      <c r="I15" s="242"/>
      <c r="J15" s="248"/>
      <c r="K15" s="248"/>
    </row>
    <row r="16" spans="1:11" ht="48" customHeight="1" x14ac:dyDescent="0.2">
      <c r="A16" s="134">
        <v>13</v>
      </c>
      <c r="B16" s="431" t="s">
        <v>174</v>
      </c>
      <c r="C16" s="431"/>
      <c r="D16" s="431"/>
      <c r="E16" s="431"/>
      <c r="F16" s="431"/>
      <c r="G16" s="431"/>
      <c r="H16" s="431"/>
      <c r="I16" s="242"/>
      <c r="J16" s="248"/>
      <c r="K16" s="248"/>
    </row>
    <row r="17" spans="1:11" ht="15" x14ac:dyDescent="0.2">
      <c r="A17" s="134">
        <v>14</v>
      </c>
      <c r="B17" s="431" t="s">
        <v>108</v>
      </c>
      <c r="C17" s="431"/>
      <c r="D17" s="431"/>
      <c r="E17" s="431"/>
      <c r="F17" s="431"/>
      <c r="G17" s="431"/>
      <c r="H17" s="431"/>
      <c r="I17" s="242"/>
      <c r="J17" s="248"/>
      <c r="K17" s="248"/>
    </row>
    <row r="18" spans="1:11" ht="15" x14ac:dyDescent="0.2">
      <c r="A18" s="134">
        <v>15</v>
      </c>
      <c r="B18" s="431" t="s">
        <v>109</v>
      </c>
      <c r="C18" s="431"/>
      <c r="D18" s="431"/>
      <c r="E18" s="431"/>
      <c r="F18" s="431"/>
      <c r="G18" s="431"/>
      <c r="H18" s="431"/>
      <c r="I18" s="242"/>
      <c r="J18" s="248"/>
      <c r="K18" s="248"/>
    </row>
    <row r="19" spans="1:11" ht="27.75" customHeight="1" x14ac:dyDescent="0.2">
      <c r="A19" s="436" t="s">
        <v>110</v>
      </c>
      <c r="B19" s="437"/>
      <c r="C19" s="437"/>
      <c r="D19" s="437"/>
      <c r="E19" s="437"/>
      <c r="F19" s="437"/>
      <c r="G19" s="437"/>
      <c r="H19" s="437"/>
      <c r="I19" s="438"/>
      <c r="J19" s="248"/>
      <c r="K19" s="248"/>
    </row>
    <row r="20" spans="1:11" ht="15" x14ac:dyDescent="0.2">
      <c r="A20" s="137">
        <v>16</v>
      </c>
      <c r="B20" s="432" t="s">
        <v>180</v>
      </c>
      <c r="C20" s="432"/>
      <c r="D20" s="432"/>
      <c r="E20" s="432"/>
      <c r="F20" s="432"/>
      <c r="G20" s="432"/>
      <c r="H20" s="432"/>
      <c r="I20" s="239"/>
      <c r="J20" s="248"/>
      <c r="K20" s="248"/>
    </row>
    <row r="21" spans="1:11" s="1" customFormat="1" x14ac:dyDescent="0.2">
      <c r="A21" s="284">
        <v>17</v>
      </c>
      <c r="B21" s="283" t="s">
        <v>185</v>
      </c>
      <c r="C21" s="280"/>
      <c r="D21" s="280"/>
      <c r="E21" s="280"/>
      <c r="F21" s="280"/>
      <c r="G21" s="280"/>
      <c r="H21" s="281"/>
      <c r="I21" s="239"/>
      <c r="J21" s="248"/>
      <c r="K21" s="248"/>
    </row>
    <row r="22" spans="1:11" ht="30" customHeight="1" x14ac:dyDescent="0.2">
      <c r="A22" s="137">
        <v>18</v>
      </c>
      <c r="B22" s="433" t="s">
        <v>183</v>
      </c>
      <c r="C22" s="434"/>
      <c r="D22" s="434"/>
      <c r="E22" s="434"/>
      <c r="F22" s="434"/>
      <c r="G22" s="434"/>
      <c r="H22" s="435"/>
      <c r="I22" s="241" t="s">
        <v>157</v>
      </c>
      <c r="J22" s="249"/>
      <c r="K22" s="249"/>
    </row>
    <row r="23" spans="1:11" ht="30" customHeight="1" x14ac:dyDescent="0.2">
      <c r="A23" s="137">
        <v>19</v>
      </c>
      <c r="B23" s="433" t="s">
        <v>184</v>
      </c>
      <c r="C23" s="434"/>
      <c r="D23" s="434"/>
      <c r="E23" s="434"/>
      <c r="F23" s="434"/>
      <c r="G23" s="434"/>
      <c r="H23" s="435"/>
      <c r="I23" s="241" t="s">
        <v>158</v>
      </c>
      <c r="J23" s="249"/>
      <c r="K23" s="249"/>
    </row>
    <row r="24" spans="1:11" ht="29.25" customHeight="1" x14ac:dyDescent="0.2">
      <c r="A24" s="137">
        <v>20</v>
      </c>
      <c r="B24" s="432" t="s">
        <v>111</v>
      </c>
      <c r="C24" s="432"/>
      <c r="D24" s="432"/>
      <c r="E24" s="432"/>
      <c r="F24" s="432"/>
      <c r="G24" s="432"/>
      <c r="H24" s="432"/>
      <c r="I24" s="241"/>
      <c r="J24" s="249"/>
      <c r="K24" s="249"/>
    </row>
    <row r="25" spans="1:11" ht="30" customHeight="1" x14ac:dyDescent="0.2">
      <c r="A25" s="137">
        <v>21</v>
      </c>
      <c r="B25" s="432" t="s">
        <v>163</v>
      </c>
      <c r="C25" s="432"/>
      <c r="D25" s="432"/>
      <c r="E25" s="432"/>
      <c r="F25" s="432"/>
      <c r="G25" s="432"/>
      <c r="H25" s="432"/>
      <c r="I25" s="241" t="s">
        <v>112</v>
      </c>
      <c r="J25" s="249"/>
      <c r="K25" s="249"/>
    </row>
    <row r="26" spans="1:11" ht="43.5" customHeight="1" x14ac:dyDescent="0.2">
      <c r="A26" s="137">
        <v>22</v>
      </c>
      <c r="B26" s="433" t="s">
        <v>178</v>
      </c>
      <c r="C26" s="434"/>
      <c r="D26" s="434"/>
      <c r="E26" s="434"/>
      <c r="F26" s="434"/>
      <c r="G26" s="434"/>
      <c r="H26" s="435"/>
      <c r="I26" s="237" t="s">
        <v>188</v>
      </c>
      <c r="J26" s="250"/>
      <c r="K26" s="250"/>
    </row>
    <row r="27" spans="1:11" ht="15" x14ac:dyDescent="0.2">
      <c r="A27" s="137">
        <v>23</v>
      </c>
      <c r="B27" s="432" t="s">
        <v>113</v>
      </c>
      <c r="C27" s="432"/>
      <c r="D27" s="432"/>
      <c r="E27" s="432"/>
      <c r="F27" s="432"/>
      <c r="G27" s="432"/>
      <c r="H27" s="432"/>
      <c r="I27" s="239"/>
      <c r="J27" s="248"/>
      <c r="K27" s="248"/>
    </row>
    <row r="28" spans="1:11" ht="15" x14ac:dyDescent="0.2">
      <c r="A28" s="137">
        <v>24</v>
      </c>
      <c r="B28" s="432" t="s">
        <v>114</v>
      </c>
      <c r="C28" s="432"/>
      <c r="D28" s="432"/>
      <c r="E28" s="432"/>
      <c r="F28" s="432"/>
      <c r="G28" s="432"/>
      <c r="H28" s="432"/>
      <c r="I28" s="239"/>
      <c r="J28" s="248"/>
      <c r="K28" s="248"/>
    </row>
    <row r="29" spans="1:11" ht="39" customHeight="1" x14ac:dyDescent="0.2">
      <c r="A29" s="137">
        <v>25</v>
      </c>
      <c r="B29" s="432" t="s">
        <v>115</v>
      </c>
      <c r="C29" s="432"/>
      <c r="D29" s="432"/>
      <c r="E29" s="432"/>
      <c r="F29" s="432"/>
      <c r="G29" s="432"/>
      <c r="H29" s="432"/>
      <c r="I29" s="240" t="s">
        <v>187</v>
      </c>
      <c r="J29" s="251"/>
      <c r="K29" s="251"/>
    </row>
    <row r="30" spans="1:11" ht="30.75" customHeight="1" x14ac:dyDescent="0.2">
      <c r="A30" s="137">
        <v>26</v>
      </c>
      <c r="B30" s="432" t="s">
        <v>116</v>
      </c>
      <c r="C30" s="432"/>
      <c r="D30" s="432"/>
      <c r="E30" s="432"/>
      <c r="F30" s="432"/>
      <c r="G30" s="432"/>
      <c r="H30" s="432"/>
      <c r="I30" s="238"/>
      <c r="J30" s="252"/>
      <c r="K30" s="252"/>
    </row>
    <row r="31" spans="1:11" ht="29.25" customHeight="1" x14ac:dyDescent="0.2">
      <c r="A31" s="282">
        <v>27</v>
      </c>
      <c r="B31" s="447" t="s">
        <v>186</v>
      </c>
      <c r="C31" s="448"/>
      <c r="D31" s="448"/>
      <c r="E31" s="448"/>
      <c r="F31" s="448"/>
      <c r="G31" s="448"/>
      <c r="H31" s="449"/>
      <c r="I31" s="254" t="s">
        <v>117</v>
      </c>
      <c r="J31" s="249"/>
      <c r="K31" s="249"/>
    </row>
    <row r="32" spans="1:11" s="1" customFormat="1" ht="24" customHeight="1" x14ac:dyDescent="0.2">
      <c r="A32" s="451" t="s">
        <v>179</v>
      </c>
      <c r="B32" s="452"/>
      <c r="C32" s="452"/>
      <c r="D32" s="452"/>
      <c r="E32" s="452"/>
      <c r="F32" s="452"/>
      <c r="G32" s="452"/>
      <c r="H32" s="452"/>
      <c r="I32" s="453"/>
      <c r="J32" s="249"/>
      <c r="K32" s="249"/>
    </row>
    <row r="33" spans="1:11" s="1" customFormat="1" ht="29.25" customHeight="1" x14ac:dyDescent="0.2">
      <c r="A33" s="278">
        <v>28</v>
      </c>
      <c r="B33" s="450" t="s">
        <v>182</v>
      </c>
      <c r="C33" s="450"/>
      <c r="D33" s="450"/>
      <c r="E33" s="450"/>
      <c r="F33" s="450"/>
      <c r="G33" s="450"/>
      <c r="H33" s="450"/>
      <c r="I33" s="277" t="s">
        <v>181</v>
      </c>
      <c r="J33" s="249"/>
      <c r="K33" s="249"/>
    </row>
    <row r="34" spans="1:11" x14ac:dyDescent="0.2">
      <c r="A34" s="278">
        <v>29</v>
      </c>
      <c r="B34" s="450" t="s">
        <v>44</v>
      </c>
      <c r="C34" s="450"/>
      <c r="D34" s="450"/>
      <c r="E34" s="450"/>
      <c r="F34" s="450"/>
      <c r="G34" s="450"/>
      <c r="H34" s="450"/>
      <c r="I34" s="279"/>
      <c r="J34" s="253"/>
      <c r="K34" s="253"/>
    </row>
    <row r="35" spans="1:11" x14ac:dyDescent="0.2">
      <c r="A35" s="278">
        <v>30</v>
      </c>
      <c r="B35" s="450" t="s">
        <v>43</v>
      </c>
      <c r="C35" s="450"/>
      <c r="D35" s="450"/>
      <c r="E35" s="450"/>
      <c r="F35" s="450"/>
      <c r="G35" s="450"/>
      <c r="H35" s="450"/>
      <c r="I35" s="255"/>
      <c r="J35" s="253"/>
      <c r="K35" s="253"/>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ht="15.75" x14ac:dyDescent="0.25">
      <c r="A39" s="132" t="s">
        <v>41</v>
      </c>
      <c r="B39" s="462" t="s">
        <v>90</v>
      </c>
      <c r="C39" s="463"/>
      <c r="D39" s="463"/>
      <c r="E39" s="463"/>
      <c r="F39" s="464"/>
      <c r="G39" s="1"/>
      <c r="H39" s="1"/>
      <c r="I39" s="1"/>
      <c r="J39" s="1"/>
      <c r="K39" s="1"/>
    </row>
    <row r="40" spans="1:11" ht="15" x14ac:dyDescent="0.2">
      <c r="A40" s="215">
        <v>1</v>
      </c>
      <c r="B40" s="465" t="s">
        <v>42</v>
      </c>
      <c r="C40" s="465"/>
      <c r="D40" s="465"/>
      <c r="E40" s="465"/>
      <c r="F40" s="465"/>
      <c r="G40" s="1"/>
      <c r="H40" s="1"/>
      <c r="I40" s="1"/>
      <c r="J40" s="1"/>
      <c r="K40" s="1"/>
    </row>
    <row r="41" spans="1:11" ht="15" x14ac:dyDescent="0.2">
      <c r="A41" s="135">
        <v>2</v>
      </c>
      <c r="B41" s="466" t="s">
        <v>93</v>
      </c>
      <c r="C41" s="466"/>
      <c r="D41" s="466"/>
      <c r="E41" s="466"/>
      <c r="F41" s="466"/>
      <c r="G41" s="1"/>
      <c r="H41" s="1"/>
      <c r="I41" s="1"/>
      <c r="J41" s="1"/>
      <c r="K41" s="1"/>
    </row>
    <row r="42" spans="1:11" ht="15" x14ac:dyDescent="0.2">
      <c r="A42" s="135">
        <v>3</v>
      </c>
      <c r="B42" s="466" t="s">
        <v>95</v>
      </c>
      <c r="C42" s="466"/>
      <c r="D42" s="466"/>
      <c r="E42" s="466"/>
      <c r="F42" s="466"/>
      <c r="G42" s="1"/>
      <c r="H42" s="1"/>
      <c r="I42" s="1"/>
      <c r="J42" s="1"/>
      <c r="K42" s="1"/>
    </row>
    <row r="43" spans="1:11" x14ac:dyDescent="0.2">
      <c r="A43" s="439">
        <v>4</v>
      </c>
      <c r="B43" s="441" t="s">
        <v>97</v>
      </c>
      <c r="C43" s="442"/>
      <c r="D43" s="442"/>
      <c r="E43" s="442"/>
      <c r="F43" s="443"/>
      <c r="G43" s="1"/>
      <c r="H43" s="1"/>
      <c r="I43" s="1"/>
      <c r="J43" s="1"/>
      <c r="K43" s="1"/>
    </row>
    <row r="44" spans="1:11" x14ac:dyDescent="0.2">
      <c r="A44" s="440"/>
      <c r="B44" s="444"/>
      <c r="C44" s="445"/>
      <c r="D44" s="445"/>
      <c r="E44" s="445"/>
      <c r="F44" s="446"/>
      <c r="G44" s="1"/>
      <c r="H44" s="1"/>
      <c r="I44" s="1"/>
      <c r="J44" s="1"/>
      <c r="K44" s="1"/>
    </row>
    <row r="45" spans="1:11" ht="15" x14ac:dyDescent="0.2">
      <c r="A45" s="135">
        <v>5</v>
      </c>
      <c r="B45" s="454" t="s">
        <v>159</v>
      </c>
      <c r="C45" s="454"/>
      <c r="D45" s="454"/>
      <c r="E45" s="454"/>
      <c r="F45" s="454"/>
      <c r="G45" s="1"/>
      <c r="H45" s="1"/>
      <c r="I45" s="1"/>
      <c r="J45" s="1"/>
      <c r="K45" s="1"/>
    </row>
    <row r="46" spans="1:11" ht="15" x14ac:dyDescent="0.2">
      <c r="A46" s="135">
        <v>6</v>
      </c>
      <c r="B46" s="455" t="s">
        <v>101</v>
      </c>
      <c r="C46" s="455"/>
      <c r="D46" s="455"/>
      <c r="E46" s="455"/>
      <c r="F46" s="455"/>
      <c r="G46" s="1"/>
      <c r="H46" s="1"/>
      <c r="I46" s="1"/>
      <c r="J46" s="1"/>
      <c r="K46" s="1"/>
    </row>
    <row r="47" spans="1:11" ht="15" x14ac:dyDescent="0.2">
      <c r="A47" s="135">
        <v>7</v>
      </c>
      <c r="B47" s="456" t="s">
        <v>103</v>
      </c>
      <c r="C47" s="457"/>
      <c r="D47" s="457"/>
      <c r="E47" s="457"/>
      <c r="F47" s="458"/>
      <c r="G47" s="1"/>
      <c r="H47" s="1"/>
      <c r="I47" s="1"/>
      <c r="J47" s="1"/>
      <c r="K47" s="1"/>
    </row>
    <row r="48" spans="1:11" ht="15" x14ac:dyDescent="0.2">
      <c r="A48" s="136">
        <v>8</v>
      </c>
      <c r="B48" s="459" t="s">
        <v>105</v>
      </c>
      <c r="C48" s="460"/>
      <c r="D48" s="460"/>
      <c r="E48" s="460"/>
      <c r="F48" s="461"/>
      <c r="G48" s="1"/>
      <c r="H48" s="1"/>
      <c r="I48" s="1"/>
      <c r="J48" s="1"/>
      <c r="K48" s="1"/>
    </row>
  </sheetData>
  <sheetProtection algorithmName="SHA-512" hashValue="a0+UgXmcr315vBGPmJrQ9SWdsw0nDpwWFzQbVZlKfUnicOdvrPzG3RMJkhwGTk+twPUgiKuO+dlOM8/j1giT4w==" saltValue="u0uEoSYxRseYB4KS74HvvA==" spinCount="100000" sheet="1" objects="1" scenarios="1"/>
  <mergeCells count="42">
    <mergeCell ref="B45:F45"/>
    <mergeCell ref="B46:F46"/>
    <mergeCell ref="B47:F47"/>
    <mergeCell ref="B48:F48"/>
    <mergeCell ref="B39:F39"/>
    <mergeCell ref="B40:F40"/>
    <mergeCell ref="B41:F41"/>
    <mergeCell ref="B42:F42"/>
    <mergeCell ref="B28:H28"/>
    <mergeCell ref="B29:H29"/>
    <mergeCell ref="A43:A44"/>
    <mergeCell ref="B43:F44"/>
    <mergeCell ref="B30:H30"/>
    <mergeCell ref="B31:H31"/>
    <mergeCell ref="B34:H34"/>
    <mergeCell ref="B35:H35"/>
    <mergeCell ref="B33:H33"/>
    <mergeCell ref="A32:I32"/>
    <mergeCell ref="B23:H23"/>
    <mergeCell ref="B24:H24"/>
    <mergeCell ref="B25:H25"/>
    <mergeCell ref="B26:H26"/>
    <mergeCell ref="B27:H27"/>
    <mergeCell ref="B18:H18"/>
    <mergeCell ref="B20:H20"/>
    <mergeCell ref="B22:H22"/>
    <mergeCell ref="A19:I19"/>
    <mergeCell ref="B13:H13"/>
    <mergeCell ref="B14:H14"/>
    <mergeCell ref="B15:H15"/>
    <mergeCell ref="B16:H16"/>
    <mergeCell ref="B17:H17"/>
    <mergeCell ref="B8:H8"/>
    <mergeCell ref="B9:H9"/>
    <mergeCell ref="B10:H10"/>
    <mergeCell ref="B11:H11"/>
    <mergeCell ref="B12:H12"/>
    <mergeCell ref="B3:H3"/>
    <mergeCell ref="B4:H4"/>
    <mergeCell ref="B5:H5"/>
    <mergeCell ref="B6:H6"/>
    <mergeCell ref="B7:H7"/>
  </mergeCells>
  <pageMargins left="0.7" right="0.7" top="0.78740157499999996" bottom="0.78740157499999996" header="0.3" footer="0.3"/>
  <pageSetup paperSize="9" orientation="landscape" r:id="rId1"/>
  <headerFooter>
    <oddHeader>&amp;C&amp;"-,Fett"&amp;10Personalbemessung</oddHeader>
    <oddFooter>&amp;L&amp;8 40.31 Stand 01/23&amp;R&amp;8&amp;P/&amp;N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Einrichtung</vt:lpstr>
      <vt:lpstr>Personal</vt:lpstr>
      <vt:lpstr>Anlage zu 2.1 Personal</vt:lpstr>
      <vt:lpstr>Bogen für bis zu 6 Gruppen</vt:lpstr>
      <vt:lpstr>Bogen für bis zu 10 Gruppen</vt:lpstr>
      <vt:lpstr>Integrationsmaßnahmen</vt:lpstr>
      <vt:lpstr>Ausbildung&amp;Funktion</vt:lpstr>
      <vt:lpstr>'Anlage zu 2.1 Personal'!Druckbereich</vt:lpstr>
      <vt:lpstr>Personal!Druckbereich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Yvonne Willecke</cp:lastModifiedBy>
  <cp:lastPrinted>2020-10-02T09:23:00Z</cp:lastPrinted>
  <dcterms:created xsi:type="dcterms:W3CDTF">2011-08-04T14:28:09Z</dcterms:created>
  <dcterms:modified xsi:type="dcterms:W3CDTF">2023-02-27T11:16:10Z</dcterms:modified>
</cp:coreProperties>
</file>